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date1904="1" showInkAnnotation="0" autoCompressPictures="0"/>
  <bookViews>
    <workbookView xWindow="560" yWindow="560" windowWidth="25040" windowHeight="15500" tabRatio="170"/>
  </bookViews>
  <sheets>
    <sheet name="Rack moment calculations" sheetId="1" r:id="rId1"/>
  </sheets>
  <definedNames>
    <definedName name="_xlnm.Print_Area" localSheetId="0">'Rack moment calculations'!$A$1:$O$70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1" l="1"/>
  <c r="L21" i="1"/>
  <c r="L22" i="1"/>
  <c r="N21" i="1"/>
  <c r="N22" i="1"/>
  <c r="M23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7" i="1"/>
  <c r="B6" i="1"/>
  <c r="B5" i="1"/>
  <c r="B4" i="1"/>
  <c r="B3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2" i="1"/>
  <c r="B41" i="1"/>
  <c r="B40" i="1"/>
  <c r="B39" i="1"/>
  <c r="B38" i="1"/>
  <c r="L29" i="1"/>
  <c r="N29" i="1"/>
</calcChain>
</file>

<file path=xl/sharedStrings.xml><?xml version="1.0" encoding="utf-8"?>
<sst xmlns="http://schemas.openxmlformats.org/spreadsheetml/2006/main" count="106" uniqueCount="63">
  <si>
    <t>wall --&gt;</t>
  </si>
  <si>
    <t>&lt;-- wall</t>
  </si>
  <si>
    <t>component name</t>
  </si>
  <si>
    <t>total installed weight</t>
  </si>
  <si>
    <t>Copy &amp; paste additional horizontal lines to help define component dimensions</t>
  </si>
  <si>
    <t>U units</t>
  </si>
  <si>
    <t>top panel</t>
  </si>
  <si>
    <t>floor plate &amp; isolators</t>
  </si>
  <si>
    <t>side plates &amp; isolators</t>
  </si>
  <si>
    <t>Weights</t>
  </si>
  <si>
    <t>Moments</t>
  </si>
  <si>
    <t>centerline inches above floor</t>
  </si>
  <si>
    <t>lbs</t>
  </si>
  <si>
    <t>(if installed)</t>
  </si>
  <si>
    <t>instrumentation</t>
  </si>
  <si>
    <t>rack frame only</t>
  </si>
  <si>
    <t>empty rack</t>
  </si>
  <si>
    <t>rack, as installed:</t>
  </si>
  <si>
    <t>inboard</t>
  </si>
  <si>
    <t>outboard</t>
  </si>
  <si>
    <t>Year</t>
  </si>
  <si>
    <t>PI</t>
  </si>
  <si>
    <t>in-lbs</t>
  </si>
  <si>
    <t>max. allowed weight</t>
  </si>
  <si>
    <t>max. allowed moment</t>
  </si>
  <si>
    <t xml:space="preserve"> </t>
  </si>
  <si>
    <t>aisle --&gt;</t>
  </si>
  <si>
    <t>&lt;-- aisle</t>
  </si>
  <si>
    <t>weight</t>
  </si>
  <si>
    <t>inboard bay, aft face</t>
  </si>
  <si>
    <t>outboard bay, aft face</t>
  </si>
  <si>
    <t>outboard bay, forward face</t>
  </si>
  <si>
    <t>inboard bay, forward face</t>
  </si>
  <si>
    <t>Calculated values then shown in RED</t>
  </si>
  <si>
    <t>total installed moment</t>
  </si>
  <si>
    <t>Enter &amp; verify values shown in BLUE …</t>
  </si>
  <si>
    <t>Project</t>
  </si>
  <si>
    <t>Rack location</t>
  </si>
  <si>
    <t xml:space="preserve">        (empty rack contributes ~1000 in-lbs to each bay)</t>
  </si>
  <si>
    <t xml:space="preserve">bottom of rack = 1.5" from floor </t>
  </si>
  <si>
    <t>additional cabling</t>
  </si>
  <si>
    <t>additional plumbing</t>
  </si>
  <si>
    <t>Station 5</t>
  </si>
  <si>
    <t>Picarro CO2/CH4</t>
  </si>
  <si>
    <t>Picarro CPU</t>
  </si>
  <si>
    <t>J. Peischl</t>
  </si>
  <si>
    <t>CO2/CH4 pump</t>
  </si>
  <si>
    <t>power</t>
  </si>
  <si>
    <t>CO2/CH4 laptop/ethernet</t>
  </si>
  <si>
    <t>CO2 dewar -&gt;</t>
  </si>
  <si>
    <t>CO2/CH4 UPS</t>
  </si>
  <si>
    <t>CO2/CH4 gas 1</t>
  </si>
  <si>
    <t>CO2/CH4 gas 2</t>
  </si>
  <si>
    <t>T. Ryerson</t>
  </si>
  <si>
    <t>SONGNEX</t>
  </si>
  <si>
    <t>ethane gas 2</t>
  </si>
  <si>
    <t>ethane laptop</t>
  </si>
  <si>
    <t>ethane UPS</t>
  </si>
  <si>
    <t>ethane pump</t>
  </si>
  <si>
    <t>ethane cooler</t>
  </si>
  <si>
    <t>ethane analyzer</t>
  </si>
  <si>
    <t>ethane gas</t>
  </si>
  <si>
    <t>3 rail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</si>
</sst>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8" x14ac:knownFonts="1">
    <font>
      <sz val="10"/>
      <name val="Verdana"/>
    </font>
    <font>
      <sz val="12"/>
      <name val="Geneva"/>
    </font>
    <font>
      <sz val="10"/>
      <name val="Geneva"/>
    </font>
    <font>
      <b/>
      <sz val="12"/>
      <name val="Geneva"/>
    </font>
    <font>
      <b/>
      <sz val="14"/>
      <name val="Geneva"/>
    </font>
    <font>
      <i/>
      <sz val="12"/>
      <name val="Geneva"/>
    </font>
    <font>
      <sz val="14"/>
      <name val="Geneva"/>
    </font>
    <font>
      <b/>
      <sz val="14"/>
      <color indexed="12"/>
      <name val="Geneva"/>
    </font>
    <font>
      <b/>
      <sz val="14"/>
      <color indexed="10"/>
      <name val="Geneva"/>
    </font>
    <font>
      <i/>
      <sz val="14"/>
      <name val="Geneva"/>
    </font>
    <font>
      <sz val="14"/>
      <name val="Verdana"/>
    </font>
    <font>
      <b/>
      <sz val="18"/>
      <color indexed="12"/>
      <name val="Geneva"/>
    </font>
    <font>
      <i/>
      <sz val="12"/>
      <color indexed="12"/>
      <name val="Geneva"/>
    </font>
    <font>
      <sz val="10"/>
      <color indexed="12"/>
      <name val="Verdana"/>
    </font>
    <font>
      <b/>
      <sz val="12"/>
      <color indexed="12"/>
      <name val="Geneva"/>
    </font>
    <font>
      <u/>
      <sz val="10"/>
      <color theme="10"/>
      <name val="Verdana"/>
    </font>
    <font>
      <u/>
      <sz val="10"/>
      <color theme="11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6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6">
    <xf numFmtId="0" fontId="0" fillId="0" borderId="0" xfId="0"/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Protection="1">
      <protection locked="0"/>
    </xf>
    <xf numFmtId="0" fontId="7" fillId="0" borderId="3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6" xfId="0" applyNumberFormat="1" applyFont="1" applyBorder="1" applyProtection="1">
      <protection locked="0"/>
    </xf>
    <xf numFmtId="164" fontId="8" fillId="0" borderId="0" xfId="0" applyNumberFormat="1" applyFont="1" applyBorder="1" applyProtection="1"/>
    <xf numFmtId="1" fontId="8" fillId="0" borderId="0" xfId="0" applyNumberFormat="1" applyFont="1" applyBorder="1" applyProtection="1"/>
    <xf numFmtId="0" fontId="1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5" fontId="1" fillId="0" borderId="0" xfId="0" applyNumberFormat="1" applyFont="1" applyBorder="1" applyAlignment="1" applyProtection="1"/>
    <xf numFmtId="0" fontId="1" fillId="0" borderId="0" xfId="0" applyFont="1" applyBorder="1" applyProtection="1"/>
    <xf numFmtId="0" fontId="7" fillId="0" borderId="0" xfId="0" applyFont="1" applyBorder="1" applyProtection="1"/>
    <xf numFmtId="0" fontId="6" fillId="0" borderId="0" xfId="0" applyFont="1" applyBorder="1" applyProtection="1"/>
    <xf numFmtId="0" fontId="9" fillId="0" borderId="0" xfId="0" applyFont="1" applyBorder="1" applyProtection="1"/>
    <xf numFmtId="0" fontId="1" fillId="0" borderId="1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3" xfId="0" applyNumberFormat="1" applyFont="1" applyBorder="1" applyProtection="1"/>
    <xf numFmtId="0" fontId="1" fillId="0" borderId="4" xfId="0" applyFont="1" applyBorder="1" applyProtection="1"/>
    <xf numFmtId="0" fontId="4" fillId="0" borderId="0" xfId="0" applyFont="1" applyBorder="1" applyProtection="1"/>
    <xf numFmtId="164" fontId="4" fillId="0" borderId="0" xfId="0" applyNumberFormat="1" applyFont="1" applyBorder="1" applyProtection="1"/>
    <xf numFmtId="2" fontId="1" fillId="0" borderId="0" xfId="0" applyNumberFormat="1" applyFont="1" applyBorder="1" applyAlignment="1" applyProtection="1"/>
    <xf numFmtId="2" fontId="1" fillId="0" borderId="5" xfId="0" applyNumberFormat="1" applyFont="1" applyBorder="1" applyProtection="1"/>
    <xf numFmtId="0" fontId="1" fillId="0" borderId="8" xfId="0" applyFont="1" applyBorder="1" applyProtection="1"/>
    <xf numFmtId="0" fontId="1" fillId="0" borderId="6" xfId="0" applyFont="1" applyBorder="1" applyProtection="1"/>
    <xf numFmtId="0" fontId="2" fillId="0" borderId="0" xfId="0" applyFont="1" applyAlignment="1" applyProtection="1"/>
    <xf numFmtId="0" fontId="2" fillId="0" borderId="0" xfId="0" applyFont="1" applyProtection="1"/>
    <xf numFmtId="164" fontId="2" fillId="0" borderId="0" xfId="0" applyNumberFormat="1" applyFont="1" applyProtection="1"/>
    <xf numFmtId="0" fontId="1" fillId="0" borderId="0" xfId="0" applyFont="1" applyAlignment="1" applyProtection="1"/>
    <xf numFmtId="0" fontId="1" fillId="0" borderId="3" xfId="0" applyFont="1" applyBorder="1" applyProtection="1"/>
    <xf numFmtId="164" fontId="7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/>
    <xf numFmtId="0" fontId="2" fillId="0" borderId="1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6" fillId="0" borderId="4" xfId="0" applyFont="1" applyBorder="1" applyProtection="1"/>
    <xf numFmtId="0" fontId="4" fillId="0" borderId="4" xfId="0" applyFont="1" applyBorder="1" applyProtection="1"/>
    <xf numFmtId="0" fontId="1" fillId="0" borderId="3" xfId="0" applyFont="1" applyBorder="1" applyAlignment="1" applyProtection="1"/>
    <xf numFmtId="0" fontId="1" fillId="0" borderId="5" xfId="0" applyFont="1" applyBorder="1" applyAlignment="1" applyProtection="1"/>
    <xf numFmtId="2" fontId="1" fillId="0" borderId="8" xfId="0" applyNumberFormat="1" applyFont="1" applyBorder="1" applyAlignment="1" applyProtection="1"/>
    <xf numFmtId="2" fontId="1" fillId="0" borderId="8" xfId="0" applyNumberFormat="1" applyFont="1" applyBorder="1" applyProtection="1"/>
    <xf numFmtId="0" fontId="3" fillId="0" borderId="8" xfId="0" applyFont="1" applyBorder="1" applyAlignment="1" applyProtection="1">
      <alignment horizontal="left"/>
    </xf>
    <xf numFmtId="0" fontId="3" fillId="0" borderId="8" xfId="0" applyFont="1" applyBorder="1" applyProtection="1"/>
    <xf numFmtId="0" fontId="3" fillId="0" borderId="8" xfId="0" applyFont="1" applyBorder="1" applyAlignment="1" applyProtection="1">
      <alignment horizontal="right"/>
    </xf>
    <xf numFmtId="0" fontId="1" fillId="0" borderId="7" xfId="0" applyFont="1" applyBorder="1" applyProtection="1"/>
    <xf numFmtId="0" fontId="2" fillId="0" borderId="0" xfId="0" applyFont="1"/>
    <xf numFmtId="164" fontId="6" fillId="0" borderId="0" xfId="0" applyNumberFormat="1" applyFont="1" applyBorder="1" applyProtection="1"/>
    <xf numFmtId="164" fontId="8" fillId="0" borderId="9" xfId="0" applyNumberFormat="1" applyFont="1" applyBorder="1" applyProtection="1"/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</xf>
    <xf numFmtId="164" fontId="1" fillId="0" borderId="0" xfId="0" applyNumberFormat="1" applyFont="1" applyProtection="1"/>
    <xf numFmtId="0" fontId="14" fillId="0" borderId="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Protection="1"/>
    <xf numFmtId="0" fontId="1" fillId="0" borderId="11" xfId="0" applyFont="1" applyBorder="1" applyProtection="1"/>
    <xf numFmtId="0" fontId="12" fillId="0" borderId="0" xfId="0" applyFont="1" applyBorder="1" applyAlignment="1" applyProtection="1"/>
    <xf numFmtId="0" fontId="13" fillId="0" borderId="0" xfId="0" applyFont="1" applyBorder="1" applyAlignment="1" applyProtection="1"/>
    <xf numFmtId="0" fontId="6" fillId="0" borderId="7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 wrapText="1"/>
    </xf>
    <xf numFmtId="0" fontId="7" fillId="0" borderId="0" xfId="0" applyFont="1" applyBorder="1" applyAlignment="1" applyProtection="1"/>
    <xf numFmtId="0" fontId="0" fillId="0" borderId="0" xfId="0" applyBorder="1" applyAlignment="1" applyProtection="1"/>
    <xf numFmtId="0" fontId="8" fillId="0" borderId="0" xfId="0" applyFont="1" applyBorder="1" applyAlignment="1" applyProtection="1"/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2744" name="Line 14"/>
        <xdr:cNvSpPr>
          <a:spLocks noChangeShapeType="1"/>
        </xdr:cNvSpPr>
      </xdr:nvSpPr>
      <xdr:spPr bwMode="auto">
        <a:xfrm>
          <a:off x="1485900" y="7531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2745" name="Line 15"/>
        <xdr:cNvSpPr>
          <a:spLocks noChangeShapeType="1"/>
        </xdr:cNvSpPr>
      </xdr:nvSpPr>
      <xdr:spPr bwMode="auto">
        <a:xfrm>
          <a:off x="4394200" y="7531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2746" name="Line 16"/>
        <xdr:cNvSpPr>
          <a:spLocks noChangeShapeType="1"/>
        </xdr:cNvSpPr>
      </xdr:nvSpPr>
      <xdr:spPr bwMode="auto">
        <a:xfrm>
          <a:off x="4394200" y="6515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13</xdr:row>
      <xdr:rowOff>241300</xdr:rowOff>
    </xdr:from>
    <xdr:to>
      <xdr:col>8</xdr:col>
      <xdr:colOff>0</xdr:colOff>
      <xdr:row>13</xdr:row>
      <xdr:rowOff>241300</xdr:rowOff>
    </xdr:to>
    <xdr:sp macro="" textlink="">
      <xdr:nvSpPr>
        <xdr:cNvPr id="2749" name="Line 21"/>
        <xdr:cNvSpPr>
          <a:spLocks noChangeShapeType="1"/>
        </xdr:cNvSpPr>
      </xdr:nvSpPr>
      <xdr:spPr bwMode="auto">
        <a:xfrm>
          <a:off x="4394200" y="39624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12700</xdr:colOff>
      <xdr:row>11</xdr:row>
      <xdr:rowOff>241300</xdr:rowOff>
    </xdr:from>
    <xdr:to>
      <xdr:col>8</xdr:col>
      <xdr:colOff>12700</xdr:colOff>
      <xdr:row>11</xdr:row>
      <xdr:rowOff>241300</xdr:rowOff>
    </xdr:to>
    <xdr:sp macro="" textlink="">
      <xdr:nvSpPr>
        <xdr:cNvPr id="2750" name="Line 22"/>
        <xdr:cNvSpPr>
          <a:spLocks noChangeShapeType="1"/>
        </xdr:cNvSpPr>
      </xdr:nvSpPr>
      <xdr:spPr bwMode="auto">
        <a:xfrm>
          <a:off x="4406900" y="34544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8</xdr:row>
      <xdr:rowOff>50800</xdr:rowOff>
    </xdr:from>
    <xdr:to>
      <xdr:col>8</xdr:col>
      <xdr:colOff>0</xdr:colOff>
      <xdr:row>8</xdr:row>
      <xdr:rowOff>50800</xdr:rowOff>
    </xdr:to>
    <xdr:sp macro="" textlink="">
      <xdr:nvSpPr>
        <xdr:cNvPr id="2753" name="Line 25"/>
        <xdr:cNvSpPr>
          <a:spLocks noChangeShapeType="1"/>
        </xdr:cNvSpPr>
      </xdr:nvSpPr>
      <xdr:spPr bwMode="auto">
        <a:xfrm>
          <a:off x="4394200" y="25019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25400</xdr:colOff>
      <xdr:row>11</xdr:row>
      <xdr:rowOff>12700</xdr:rowOff>
    </xdr:from>
    <xdr:to>
      <xdr:col>5</xdr:col>
      <xdr:colOff>25400</xdr:colOff>
      <xdr:row>11</xdr:row>
      <xdr:rowOff>12700</xdr:rowOff>
    </xdr:to>
    <xdr:sp macro="" textlink="">
      <xdr:nvSpPr>
        <xdr:cNvPr id="2754" name="Line 26"/>
        <xdr:cNvSpPr>
          <a:spLocks noChangeShapeType="1"/>
        </xdr:cNvSpPr>
      </xdr:nvSpPr>
      <xdr:spPr bwMode="auto">
        <a:xfrm>
          <a:off x="1511300" y="32258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 macro="" textlink="">
      <xdr:nvSpPr>
        <xdr:cNvPr id="2755" name="Line 27"/>
        <xdr:cNvSpPr>
          <a:spLocks noChangeShapeType="1"/>
        </xdr:cNvSpPr>
      </xdr:nvSpPr>
      <xdr:spPr bwMode="auto">
        <a:xfrm>
          <a:off x="1485900" y="5245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12700</xdr:colOff>
      <xdr:row>57</xdr:row>
      <xdr:rowOff>0</xdr:rowOff>
    </xdr:from>
    <xdr:to>
      <xdr:col>8</xdr:col>
      <xdr:colOff>12700</xdr:colOff>
      <xdr:row>57</xdr:row>
      <xdr:rowOff>0</xdr:rowOff>
    </xdr:to>
    <xdr:sp macro="" textlink="">
      <xdr:nvSpPr>
        <xdr:cNvPr id="2756" name="Line 11"/>
        <xdr:cNvSpPr>
          <a:spLocks noChangeShapeType="1"/>
        </xdr:cNvSpPr>
      </xdr:nvSpPr>
      <xdr:spPr bwMode="auto">
        <a:xfrm>
          <a:off x="4406900" y="152400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 macro="" textlink="">
      <xdr:nvSpPr>
        <xdr:cNvPr id="2757" name="Line 11"/>
        <xdr:cNvSpPr>
          <a:spLocks noChangeShapeType="1"/>
        </xdr:cNvSpPr>
      </xdr:nvSpPr>
      <xdr:spPr bwMode="auto">
        <a:xfrm>
          <a:off x="4394200" y="147320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58" name="Line 27"/>
        <xdr:cNvSpPr>
          <a:spLocks noChangeShapeType="1"/>
        </xdr:cNvSpPr>
      </xdr:nvSpPr>
      <xdr:spPr bwMode="auto">
        <a:xfrm>
          <a:off x="1485900" y="3467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12700</xdr:colOff>
      <xdr:row>20</xdr:row>
      <xdr:rowOff>0</xdr:rowOff>
    </xdr:from>
    <xdr:to>
      <xdr:col>5</xdr:col>
      <xdr:colOff>12700</xdr:colOff>
      <xdr:row>20</xdr:row>
      <xdr:rowOff>0</xdr:rowOff>
    </xdr:to>
    <xdr:sp macro="" textlink="">
      <xdr:nvSpPr>
        <xdr:cNvPr id="2761" name="Line 14"/>
        <xdr:cNvSpPr>
          <a:spLocks noChangeShapeType="1"/>
        </xdr:cNvSpPr>
      </xdr:nvSpPr>
      <xdr:spPr bwMode="auto">
        <a:xfrm>
          <a:off x="1498600" y="5499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2763" name="Line 14"/>
        <xdr:cNvSpPr>
          <a:spLocks noChangeShapeType="1"/>
        </xdr:cNvSpPr>
      </xdr:nvSpPr>
      <xdr:spPr bwMode="auto">
        <a:xfrm>
          <a:off x="1485900" y="65151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16</xdr:row>
      <xdr:rowOff>25400</xdr:rowOff>
    </xdr:from>
    <xdr:to>
      <xdr:col>8</xdr:col>
      <xdr:colOff>0</xdr:colOff>
      <xdr:row>16</xdr:row>
      <xdr:rowOff>25400</xdr:rowOff>
    </xdr:to>
    <xdr:sp macro="" textlink="">
      <xdr:nvSpPr>
        <xdr:cNvPr id="21" name="Line 27"/>
        <xdr:cNvSpPr>
          <a:spLocks noChangeShapeType="1"/>
        </xdr:cNvSpPr>
      </xdr:nvSpPr>
      <xdr:spPr bwMode="auto">
        <a:xfrm>
          <a:off x="4394200" y="45085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19</xdr:row>
      <xdr:rowOff>25400</xdr:rowOff>
    </xdr:from>
    <xdr:to>
      <xdr:col>8</xdr:col>
      <xdr:colOff>0</xdr:colOff>
      <xdr:row>19</xdr:row>
      <xdr:rowOff>25400</xdr:rowOff>
    </xdr:to>
    <xdr:sp macro="" textlink="">
      <xdr:nvSpPr>
        <xdr:cNvPr id="22" name="Line 27"/>
        <xdr:cNvSpPr>
          <a:spLocks noChangeShapeType="1"/>
        </xdr:cNvSpPr>
      </xdr:nvSpPr>
      <xdr:spPr bwMode="auto">
        <a:xfrm>
          <a:off x="4394200" y="52705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21</xdr:row>
      <xdr:rowOff>25400</xdr:rowOff>
    </xdr:from>
    <xdr:to>
      <xdr:col>8</xdr:col>
      <xdr:colOff>0</xdr:colOff>
      <xdr:row>21</xdr:row>
      <xdr:rowOff>25400</xdr:rowOff>
    </xdr:to>
    <xdr:sp macro="" textlink="">
      <xdr:nvSpPr>
        <xdr:cNvPr id="23" name="Line 14"/>
        <xdr:cNvSpPr>
          <a:spLocks noChangeShapeType="1"/>
        </xdr:cNvSpPr>
      </xdr:nvSpPr>
      <xdr:spPr bwMode="auto">
        <a:xfrm>
          <a:off x="4394200" y="57785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12700</xdr:colOff>
      <xdr:row>20</xdr:row>
      <xdr:rowOff>25400</xdr:rowOff>
    </xdr:from>
    <xdr:to>
      <xdr:col>8</xdr:col>
      <xdr:colOff>12700</xdr:colOff>
      <xdr:row>20</xdr:row>
      <xdr:rowOff>25400</xdr:rowOff>
    </xdr:to>
    <xdr:sp macro="" textlink="">
      <xdr:nvSpPr>
        <xdr:cNvPr id="24" name="Line 14"/>
        <xdr:cNvSpPr>
          <a:spLocks noChangeShapeType="1"/>
        </xdr:cNvSpPr>
      </xdr:nvSpPr>
      <xdr:spPr bwMode="auto">
        <a:xfrm>
          <a:off x="4406900" y="5524500"/>
          <a:ext cx="2616200" cy="0"/>
        </a:xfrm>
        <a:prstGeom prst="line">
          <a:avLst/>
        </a:prstGeom>
        <a:noFill/>
        <a:ln w="9525">
          <a:solidFill>
            <a:srgbClr val="0000D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1"/>
  <sheetViews>
    <sheetView tabSelected="1" workbookViewId="0">
      <selection activeCell="L22" sqref="L22"/>
    </sheetView>
  </sheetViews>
  <sheetFormatPr baseColWidth="10" defaultColWidth="10.7109375" defaultRowHeight="20" customHeight="1" x14ac:dyDescent="0"/>
  <cols>
    <col min="1" max="1" width="4.7109375" style="37" customWidth="1"/>
    <col min="2" max="2" width="8.7109375" style="37" bestFit="1" customWidth="1"/>
    <col min="3" max="3" width="3.28515625" style="12" customWidth="1"/>
    <col min="4" max="4" width="20.7109375" style="12" customWidth="1"/>
    <col min="5" max="5" width="8.7109375" style="12" customWidth="1"/>
    <col min="6" max="6" width="3.28515625" style="12" customWidth="1"/>
    <col min="7" max="7" width="20.7109375" style="12" customWidth="1"/>
    <col min="8" max="8" width="8.7109375" style="12" customWidth="1"/>
    <col min="9" max="9" width="3.28515625" style="12" customWidth="1"/>
    <col min="10" max="10" width="6.42578125" style="12" customWidth="1"/>
    <col min="11" max="11" width="26.42578125" style="12" customWidth="1"/>
    <col min="12" max="12" width="10.85546875" style="12" bestFit="1" customWidth="1"/>
    <col min="13" max="13" width="11.140625" style="12" bestFit="1" customWidth="1"/>
    <col min="14" max="14" width="11.42578125" style="12" customWidth="1"/>
    <col min="15" max="16384" width="10.7109375" style="12"/>
  </cols>
  <sheetData>
    <row r="1" spans="1:16" ht="20" customHeight="1" thickBot="1">
      <c r="A1" s="73" t="s">
        <v>35</v>
      </c>
      <c r="B1" s="74"/>
      <c r="C1" s="74"/>
      <c r="D1" s="74"/>
      <c r="E1" s="74"/>
      <c r="F1" s="75" t="s">
        <v>33</v>
      </c>
      <c r="G1" s="74"/>
      <c r="H1" s="74"/>
      <c r="I1" s="74"/>
      <c r="J1" s="74"/>
      <c r="K1" s="67" t="s">
        <v>4</v>
      </c>
      <c r="L1" s="68"/>
      <c r="M1" s="68"/>
      <c r="N1" s="68"/>
      <c r="O1" s="68"/>
    </row>
    <row r="2" spans="1:16" s="17" customFormat="1" ht="53">
      <c r="A2" s="41" t="s">
        <v>5</v>
      </c>
      <c r="B2" s="42" t="s">
        <v>11</v>
      </c>
      <c r="C2" s="43"/>
      <c r="D2" s="69" t="s">
        <v>29</v>
      </c>
      <c r="E2" s="69"/>
      <c r="F2" s="44"/>
      <c r="G2" s="69" t="s">
        <v>30</v>
      </c>
      <c r="H2" s="69"/>
      <c r="I2" s="43"/>
      <c r="J2" s="24"/>
      <c r="K2" s="45" t="s">
        <v>37</v>
      </c>
      <c r="L2" s="45" t="s">
        <v>36</v>
      </c>
      <c r="M2" s="45" t="s">
        <v>20</v>
      </c>
      <c r="N2" s="45" t="s">
        <v>21</v>
      </c>
      <c r="O2" s="46"/>
      <c r="P2" s="12"/>
    </row>
    <row r="3" spans="1:16" ht="20" customHeight="1">
      <c r="A3" s="47">
        <v>30</v>
      </c>
      <c r="B3" s="18">
        <f>B4+1.75</f>
        <v>55.125</v>
      </c>
      <c r="C3" s="13"/>
      <c r="D3" s="1" t="s">
        <v>25</v>
      </c>
      <c r="E3" s="39"/>
      <c r="F3" s="13"/>
      <c r="G3" s="1" t="s">
        <v>25</v>
      </c>
      <c r="H3" s="39"/>
      <c r="I3" s="19"/>
      <c r="J3" s="19"/>
      <c r="K3" s="11" t="s">
        <v>42</v>
      </c>
      <c r="L3" s="1" t="s">
        <v>54</v>
      </c>
      <c r="M3" s="1">
        <v>2015</v>
      </c>
      <c r="N3" s="61" t="s">
        <v>45</v>
      </c>
      <c r="O3" s="48"/>
    </row>
    <row r="4" spans="1:16" ht="20" customHeight="1">
      <c r="A4" s="47">
        <v>29</v>
      </c>
      <c r="B4" s="18">
        <f>B5+1.75</f>
        <v>53.375</v>
      </c>
      <c r="C4" s="19"/>
      <c r="D4" s="1"/>
      <c r="E4" s="6"/>
      <c r="F4" s="19"/>
      <c r="G4" s="1"/>
      <c r="H4" s="6"/>
      <c r="I4" s="19"/>
      <c r="J4" s="19"/>
      <c r="K4" s="21"/>
      <c r="L4" s="21"/>
      <c r="M4" s="21"/>
      <c r="N4" s="62" t="s">
        <v>53</v>
      </c>
      <c r="O4" s="48"/>
    </row>
    <row r="5" spans="1:16" ht="20" customHeight="1">
      <c r="A5" s="47">
        <v>28</v>
      </c>
      <c r="B5" s="18">
        <f>B6+1.75</f>
        <v>51.625</v>
      </c>
      <c r="C5" s="19"/>
      <c r="D5" s="1"/>
      <c r="E5" s="6"/>
      <c r="F5" s="19"/>
      <c r="G5" s="1"/>
      <c r="H5" s="6"/>
      <c r="I5" s="19"/>
      <c r="J5" s="19"/>
      <c r="K5" s="21"/>
      <c r="L5" s="21"/>
      <c r="M5" s="21"/>
      <c r="N5" s="21"/>
      <c r="O5" s="48"/>
    </row>
    <row r="6" spans="1:16" ht="20" customHeight="1" thickBot="1">
      <c r="A6" s="47">
        <v>27</v>
      </c>
      <c r="B6" s="18">
        <f>B7+1.75</f>
        <v>49.875</v>
      </c>
      <c r="C6" s="19"/>
      <c r="D6" s="1"/>
      <c r="E6" s="6"/>
      <c r="F6" s="19"/>
      <c r="G6" s="1"/>
      <c r="H6" s="6"/>
      <c r="I6" s="19"/>
      <c r="J6" s="19"/>
      <c r="K6" s="58"/>
      <c r="L6" s="58"/>
      <c r="M6" s="58"/>
      <c r="N6" s="58"/>
      <c r="O6" s="48"/>
    </row>
    <row r="7" spans="1:16" ht="20" customHeight="1" thickBot="1">
      <c r="A7" s="47">
        <v>26</v>
      </c>
      <c r="B7" s="18">
        <f>B9+1+1.75</f>
        <v>48.125</v>
      </c>
      <c r="C7" s="65"/>
      <c r="D7" s="64" t="s">
        <v>56</v>
      </c>
      <c r="E7" s="6">
        <v>5</v>
      </c>
      <c r="F7" s="66"/>
      <c r="G7" s="64" t="s">
        <v>48</v>
      </c>
      <c r="H7" s="6">
        <v>5.5</v>
      </c>
      <c r="I7" s="19"/>
      <c r="J7" s="19"/>
      <c r="K7" s="58"/>
      <c r="L7" s="58"/>
      <c r="M7" s="58"/>
      <c r="N7" s="58"/>
      <c r="O7" s="48"/>
    </row>
    <row r="8" spans="1:16" ht="20" customHeight="1" thickBot="1">
      <c r="A8" s="47"/>
      <c r="B8" s="18"/>
      <c r="C8" s="23"/>
      <c r="D8" s="24" t="s">
        <v>2</v>
      </c>
      <c r="E8" s="24" t="s">
        <v>28</v>
      </c>
      <c r="F8" s="24"/>
      <c r="G8" s="24" t="s">
        <v>2</v>
      </c>
      <c r="H8" s="24" t="s">
        <v>28</v>
      </c>
      <c r="I8" s="25"/>
      <c r="J8" s="19"/>
      <c r="K8" s="58"/>
      <c r="L8" s="58"/>
      <c r="M8" s="58"/>
      <c r="N8" s="58"/>
      <c r="O8" s="48"/>
    </row>
    <row r="9" spans="1:16" ht="20" customHeight="1">
      <c r="A9" s="47">
        <v>25</v>
      </c>
      <c r="B9" s="18">
        <f t="shared" ref="B9:B30" si="0">B10+1.75</f>
        <v>45.375</v>
      </c>
      <c r="C9" s="26"/>
      <c r="D9" s="2"/>
      <c r="E9" s="3"/>
      <c r="F9" s="19"/>
      <c r="G9" s="2"/>
      <c r="H9" s="3"/>
      <c r="I9" s="27"/>
      <c r="J9" s="19"/>
      <c r="K9" s="21" t="s">
        <v>16</v>
      </c>
      <c r="L9" s="6">
        <v>65</v>
      </c>
      <c r="M9" s="21" t="s">
        <v>12</v>
      </c>
      <c r="N9" s="22" t="s">
        <v>15</v>
      </c>
      <c r="O9" s="48"/>
    </row>
    <row r="10" spans="1:16" ht="20" customHeight="1">
      <c r="A10" s="47">
        <v>24</v>
      </c>
      <c r="B10" s="18">
        <f t="shared" si="0"/>
        <v>43.625</v>
      </c>
      <c r="C10" s="26"/>
      <c r="D10" s="4" t="s">
        <v>58</v>
      </c>
      <c r="E10" s="5">
        <v>23</v>
      </c>
      <c r="F10" s="19"/>
      <c r="G10" s="4" t="s">
        <v>43</v>
      </c>
      <c r="H10" s="5">
        <v>42</v>
      </c>
      <c r="I10" s="27"/>
      <c r="J10" s="19"/>
      <c r="K10" s="21" t="s">
        <v>7</v>
      </c>
      <c r="L10" s="6">
        <v>14</v>
      </c>
      <c r="M10" s="21" t="s">
        <v>12</v>
      </c>
      <c r="N10" s="22" t="s">
        <v>62</v>
      </c>
      <c r="O10" s="48"/>
    </row>
    <row r="11" spans="1:16" ht="20" customHeight="1">
      <c r="A11" s="47">
        <v>23</v>
      </c>
      <c r="B11" s="18">
        <f t="shared" si="0"/>
        <v>41.875</v>
      </c>
      <c r="C11" s="26"/>
      <c r="D11" s="38"/>
      <c r="E11" s="27"/>
      <c r="F11" s="19"/>
      <c r="G11" s="4"/>
      <c r="H11" s="5"/>
      <c r="I11" s="27"/>
      <c r="J11" s="19"/>
      <c r="K11" s="21" t="s">
        <v>8</v>
      </c>
      <c r="L11" s="6">
        <v>0</v>
      </c>
      <c r="M11" s="21" t="s">
        <v>12</v>
      </c>
      <c r="N11" s="22" t="s">
        <v>13</v>
      </c>
      <c r="O11" s="48"/>
    </row>
    <row r="12" spans="1:16" ht="20" customHeight="1">
      <c r="A12" s="47">
        <v>22</v>
      </c>
      <c r="B12" s="18">
        <f t="shared" si="0"/>
        <v>40.125</v>
      </c>
      <c r="C12" s="26"/>
      <c r="D12" s="4"/>
      <c r="E12" s="5"/>
      <c r="F12" s="19"/>
      <c r="G12" s="4" t="s">
        <v>49</v>
      </c>
      <c r="H12" s="5">
        <v>3</v>
      </c>
      <c r="I12" s="27"/>
      <c r="J12" s="19"/>
      <c r="K12" s="21" t="s">
        <v>6</v>
      </c>
      <c r="L12" s="6">
        <v>5</v>
      </c>
      <c r="M12" s="21" t="s">
        <v>12</v>
      </c>
      <c r="N12" s="22" t="s">
        <v>13</v>
      </c>
      <c r="O12" s="48"/>
    </row>
    <row r="13" spans="1:16" ht="20" customHeight="1">
      <c r="A13" s="47">
        <v>21</v>
      </c>
      <c r="B13" s="18">
        <f t="shared" si="0"/>
        <v>38.375</v>
      </c>
      <c r="C13" s="26"/>
      <c r="D13" s="4"/>
      <c r="E13" s="5"/>
      <c r="F13" s="19"/>
      <c r="G13" s="4" t="s">
        <v>44</v>
      </c>
      <c r="H13" s="5">
        <v>18</v>
      </c>
      <c r="I13" s="27"/>
      <c r="J13" s="19"/>
      <c r="K13" s="21"/>
      <c r="L13" s="59"/>
      <c r="M13" s="21"/>
      <c r="N13" s="21"/>
      <c r="O13" s="48"/>
    </row>
    <row r="14" spans="1:16" ht="20" customHeight="1">
      <c r="A14" s="47">
        <v>20</v>
      </c>
      <c r="B14" s="18">
        <f t="shared" si="0"/>
        <v>36.625</v>
      </c>
      <c r="C14" s="26"/>
      <c r="D14" s="4"/>
      <c r="E14" s="5"/>
      <c r="F14" s="19"/>
      <c r="G14" s="4"/>
      <c r="H14" s="5"/>
      <c r="I14" s="27"/>
      <c r="J14" s="19"/>
      <c r="K14" s="21" t="s">
        <v>17</v>
      </c>
      <c r="L14" s="9">
        <f>SUM(L9:L12)</f>
        <v>84</v>
      </c>
      <c r="M14" s="21" t="s">
        <v>12</v>
      </c>
      <c r="N14" s="21"/>
      <c r="O14" s="48"/>
    </row>
    <row r="15" spans="1:16" ht="20" customHeight="1">
      <c r="A15" s="47">
        <v>19</v>
      </c>
      <c r="B15" s="18">
        <f t="shared" si="0"/>
        <v>34.875</v>
      </c>
      <c r="C15" s="26"/>
      <c r="D15" s="4"/>
      <c r="E15" s="5"/>
      <c r="F15" s="19"/>
      <c r="G15" s="38"/>
      <c r="H15" s="27"/>
      <c r="I15" s="27"/>
      <c r="J15" s="19"/>
      <c r="K15" s="21"/>
      <c r="L15" s="21"/>
      <c r="M15" s="21"/>
      <c r="N15" s="21"/>
      <c r="O15" s="48"/>
    </row>
    <row r="16" spans="1:16" ht="20" customHeight="1">
      <c r="A16" s="47">
        <v>18</v>
      </c>
      <c r="B16" s="18">
        <f t="shared" si="0"/>
        <v>33.125</v>
      </c>
      <c r="C16" s="26"/>
      <c r="D16" s="4" t="s">
        <v>60</v>
      </c>
      <c r="E16" s="5">
        <v>72</v>
      </c>
      <c r="F16" s="19"/>
      <c r="G16" s="4"/>
      <c r="H16" s="5"/>
      <c r="I16" s="27"/>
      <c r="J16" s="19"/>
      <c r="K16" s="19"/>
      <c r="L16" s="19"/>
      <c r="M16" s="19"/>
      <c r="N16" s="19"/>
      <c r="O16" s="27"/>
    </row>
    <row r="17" spans="1:17" ht="20" customHeight="1">
      <c r="A17" s="47">
        <v>17</v>
      </c>
      <c r="B17" s="18">
        <f t="shared" si="0"/>
        <v>31.375</v>
      </c>
      <c r="C17" s="26"/>
      <c r="D17" s="4"/>
      <c r="E17" s="5"/>
      <c r="F17" s="19"/>
      <c r="G17" s="4"/>
      <c r="H17" s="5"/>
      <c r="I17" s="27"/>
      <c r="J17" s="19"/>
      <c r="K17" s="21"/>
      <c r="L17" s="21"/>
      <c r="M17" s="16" t="s">
        <v>9</v>
      </c>
      <c r="N17" s="21"/>
      <c r="O17" s="48"/>
    </row>
    <row r="18" spans="1:17" ht="20" customHeight="1">
      <c r="A18" s="47">
        <v>16</v>
      </c>
      <c r="B18" s="18">
        <f t="shared" si="0"/>
        <v>29.625</v>
      </c>
      <c r="C18" s="26"/>
      <c r="D18" s="4"/>
      <c r="E18" s="5"/>
      <c r="F18" s="19"/>
      <c r="G18" s="4" t="s">
        <v>46</v>
      </c>
      <c r="H18" s="5">
        <v>23.1</v>
      </c>
      <c r="I18" s="27"/>
      <c r="J18" s="19"/>
      <c r="K18" s="21"/>
      <c r="L18" s="14" t="s">
        <v>18</v>
      </c>
      <c r="M18" s="14"/>
      <c r="N18" s="14" t="s">
        <v>19</v>
      </c>
      <c r="O18" s="48"/>
    </row>
    <row r="19" spans="1:17" ht="20" customHeight="1">
      <c r="A19" s="47">
        <v>15</v>
      </c>
      <c r="B19" s="18">
        <f t="shared" si="0"/>
        <v>27.875</v>
      </c>
      <c r="C19" s="26"/>
      <c r="D19" s="4"/>
      <c r="E19" s="5"/>
      <c r="F19" s="19"/>
      <c r="G19" s="4"/>
      <c r="H19" s="5"/>
      <c r="I19" s="27"/>
      <c r="J19" s="19"/>
      <c r="K19" s="21" t="s">
        <v>40</v>
      </c>
      <c r="L19" s="6">
        <v>5</v>
      </c>
      <c r="M19" s="21" t="s">
        <v>12</v>
      </c>
      <c r="N19" s="6">
        <v>5</v>
      </c>
      <c r="O19" s="48" t="s">
        <v>12</v>
      </c>
    </row>
    <row r="20" spans="1:17" ht="20" customHeight="1">
      <c r="A20" s="47">
        <v>14</v>
      </c>
      <c r="B20" s="18">
        <f t="shared" si="0"/>
        <v>26.125</v>
      </c>
      <c r="C20" s="26"/>
      <c r="D20" s="4" t="s">
        <v>57</v>
      </c>
      <c r="E20" s="5">
        <v>18</v>
      </c>
      <c r="F20" s="19"/>
      <c r="G20" s="4"/>
      <c r="H20" s="5"/>
      <c r="I20" s="27"/>
      <c r="J20" s="19"/>
      <c r="K20" s="21" t="s">
        <v>41</v>
      </c>
      <c r="L20" s="6">
        <v>5</v>
      </c>
      <c r="M20" s="21" t="s">
        <v>12</v>
      </c>
      <c r="N20" s="6">
        <v>10</v>
      </c>
      <c r="O20" s="48" t="s">
        <v>12</v>
      </c>
    </row>
    <row r="21" spans="1:17" ht="20" customHeight="1">
      <c r="A21" s="47">
        <v>13</v>
      </c>
      <c r="B21" s="18">
        <f t="shared" si="0"/>
        <v>24.375</v>
      </c>
      <c r="C21" s="26"/>
      <c r="D21" s="4"/>
      <c r="E21" s="5"/>
      <c r="F21" s="19"/>
      <c r="G21" s="4" t="s">
        <v>50</v>
      </c>
      <c r="H21" s="5">
        <v>31.3</v>
      </c>
      <c r="I21" s="27"/>
      <c r="J21" s="19"/>
      <c r="K21" s="21" t="s">
        <v>14</v>
      </c>
      <c r="L21" s="60">
        <f>SUM(E3:E7,E9:E33,H38:H42,H44:H68)</f>
        <v>284</v>
      </c>
      <c r="M21" s="21" t="s">
        <v>12</v>
      </c>
      <c r="N21" s="60">
        <f>SUM(H3:H7,H9:H33,E38:E42,E44:E68)</f>
        <v>241.89999999999998</v>
      </c>
      <c r="O21" s="48" t="s">
        <v>12</v>
      </c>
      <c r="Q21" s="63"/>
    </row>
    <row r="22" spans="1:17" ht="20" customHeight="1">
      <c r="A22" s="47">
        <v>12</v>
      </c>
      <c r="B22" s="18">
        <f t="shared" si="0"/>
        <v>22.625</v>
      </c>
      <c r="C22" s="26"/>
      <c r="D22" s="38"/>
      <c r="E22" s="27"/>
      <c r="F22" s="19"/>
      <c r="G22" s="4"/>
      <c r="H22" s="5"/>
      <c r="I22" s="27"/>
      <c r="J22" s="19"/>
      <c r="K22" s="28" t="s">
        <v>3</v>
      </c>
      <c r="L22" s="9">
        <f>(L14/2)+SUM(L19:L21)</f>
        <v>336</v>
      </c>
      <c r="M22" s="21" t="s">
        <v>12</v>
      </c>
      <c r="N22" s="9">
        <f>(L14/2)+SUM(N19:N21)</f>
        <v>298.89999999999998</v>
      </c>
      <c r="O22" s="48" t="s">
        <v>12</v>
      </c>
    </row>
    <row r="23" spans="1:17" ht="20" customHeight="1">
      <c r="A23" s="47">
        <v>11</v>
      </c>
      <c r="B23" s="18">
        <f t="shared" si="0"/>
        <v>20.875</v>
      </c>
      <c r="C23" s="26"/>
      <c r="D23" s="4" t="s">
        <v>61</v>
      </c>
      <c r="E23" s="5">
        <v>49.5</v>
      </c>
      <c r="F23" s="19"/>
      <c r="G23" s="4"/>
      <c r="H23" s="5" t="s">
        <v>25</v>
      </c>
      <c r="I23" s="27"/>
      <c r="J23" s="19"/>
      <c r="K23" s="21"/>
      <c r="L23" s="21"/>
      <c r="M23" s="59">
        <f>(L22+N22)</f>
        <v>634.9</v>
      </c>
      <c r="N23" s="21"/>
      <c r="O23" s="48" t="s">
        <v>12</v>
      </c>
    </row>
    <row r="24" spans="1:17" ht="20" customHeight="1">
      <c r="A24" s="47">
        <v>10</v>
      </c>
      <c r="B24" s="18">
        <f t="shared" si="0"/>
        <v>19.125</v>
      </c>
      <c r="C24" s="26"/>
      <c r="D24" s="4"/>
      <c r="E24" s="5"/>
      <c r="F24" s="19"/>
      <c r="G24" s="4"/>
      <c r="H24" s="5"/>
      <c r="I24" s="27"/>
      <c r="J24" s="19"/>
      <c r="K24" s="28" t="s">
        <v>23</v>
      </c>
      <c r="L24" s="29">
        <v>350</v>
      </c>
      <c r="M24" s="28" t="s">
        <v>12</v>
      </c>
      <c r="N24" s="29">
        <v>350</v>
      </c>
      <c r="O24" s="49" t="s">
        <v>12</v>
      </c>
    </row>
    <row r="25" spans="1:17" ht="20" customHeight="1">
      <c r="A25" s="47">
        <v>9</v>
      </c>
      <c r="B25" s="18">
        <f t="shared" si="0"/>
        <v>17.375</v>
      </c>
      <c r="C25" s="26"/>
      <c r="D25" s="4"/>
      <c r="E25" s="5"/>
      <c r="F25" s="19"/>
      <c r="G25" s="4"/>
      <c r="H25" s="5"/>
      <c r="I25" s="27"/>
      <c r="J25" s="19"/>
      <c r="K25" s="21"/>
      <c r="L25" s="21"/>
      <c r="M25" s="21"/>
      <c r="N25" s="21"/>
      <c r="O25" s="48" t="s">
        <v>25</v>
      </c>
    </row>
    <row r="26" spans="1:17" ht="20" customHeight="1">
      <c r="A26" s="47">
        <v>8</v>
      </c>
      <c r="B26" s="18">
        <f t="shared" si="0"/>
        <v>15.625</v>
      </c>
      <c r="C26" s="26"/>
      <c r="D26" s="4" t="s">
        <v>59</v>
      </c>
      <c r="E26" s="5">
        <v>42</v>
      </c>
      <c r="F26" s="19"/>
      <c r="G26" s="4" t="s">
        <v>51</v>
      </c>
      <c r="H26" s="5">
        <v>49.5</v>
      </c>
      <c r="I26" s="27"/>
      <c r="J26" s="19"/>
      <c r="K26" s="21"/>
      <c r="L26" s="21"/>
      <c r="M26" s="21"/>
      <c r="N26" s="21"/>
      <c r="O26" s="48"/>
    </row>
    <row r="27" spans="1:17" ht="20" customHeight="1">
      <c r="A27" s="47">
        <v>7</v>
      </c>
      <c r="B27" s="18">
        <f t="shared" si="0"/>
        <v>13.875</v>
      </c>
      <c r="C27" s="26"/>
      <c r="D27" s="38"/>
      <c r="E27" s="27"/>
      <c r="F27" s="19"/>
      <c r="G27" s="4"/>
      <c r="H27" s="5"/>
      <c r="I27" s="27"/>
      <c r="J27" s="19"/>
      <c r="K27" s="21"/>
      <c r="L27" s="21"/>
      <c r="M27" s="16" t="s">
        <v>10</v>
      </c>
      <c r="N27" s="21"/>
      <c r="O27" s="48"/>
    </row>
    <row r="28" spans="1:17" ht="20" customHeight="1">
      <c r="A28" s="47">
        <v>6</v>
      </c>
      <c r="B28" s="18">
        <f t="shared" si="0"/>
        <v>12.125</v>
      </c>
      <c r="C28" s="26"/>
      <c r="D28" s="4"/>
      <c r="E28" s="5"/>
      <c r="F28" s="19"/>
      <c r="G28" s="4"/>
      <c r="H28" s="5"/>
      <c r="I28" s="27"/>
      <c r="J28" s="19"/>
      <c r="K28" s="21"/>
      <c r="L28" s="14" t="s">
        <v>18</v>
      </c>
      <c r="M28" s="14"/>
      <c r="N28" s="14" t="s">
        <v>19</v>
      </c>
      <c r="O28" s="48"/>
    </row>
    <row r="29" spans="1:17" ht="20" customHeight="1">
      <c r="A29" s="47">
        <v>5</v>
      </c>
      <c r="B29" s="18">
        <f t="shared" si="0"/>
        <v>10.375</v>
      </c>
      <c r="C29" s="26"/>
      <c r="D29" s="4"/>
      <c r="E29" s="5"/>
      <c r="F29" s="19"/>
      <c r="G29" s="4"/>
      <c r="H29" s="5"/>
      <c r="I29" s="27"/>
      <c r="J29" s="19"/>
      <c r="K29" s="28" t="s">
        <v>34</v>
      </c>
      <c r="L29" s="10">
        <f>((L14/2)+L19+L20)*23.5+(SUMPRODUCT(B3:B7,E3:E7))+(SUMPRODUCT(B9:B33,E9:E33))+SUMPRODUCT(B38:B42,H38:H42)+SUMPRODUCT(B44:B68,H44:H68)</f>
        <v>7601.75</v>
      </c>
      <c r="M29" s="21" t="s">
        <v>22</v>
      </c>
      <c r="N29" s="10">
        <f>((L14/2)+N19+N20)*23.5+(SUMPRODUCT(B3:B7,H3:H7))+(SUMPRODUCT(B9:B33,H9:H33))+SUMPRODUCT(B38:B42,E38:E42)+SUMPRODUCT(B44:B68,E44:E68)</f>
        <v>6946.0874999999996</v>
      </c>
      <c r="O29" s="48" t="s">
        <v>22</v>
      </c>
    </row>
    <row r="30" spans="1:17" ht="20" customHeight="1">
      <c r="A30" s="47">
        <v>4</v>
      </c>
      <c r="B30" s="18">
        <f t="shared" si="0"/>
        <v>8.625</v>
      </c>
      <c r="C30" s="26"/>
      <c r="D30" s="4"/>
      <c r="E30" s="5"/>
      <c r="F30" s="19"/>
      <c r="G30" s="4"/>
      <c r="H30" s="5"/>
      <c r="I30" s="27"/>
      <c r="J30" s="19"/>
      <c r="K30" s="40" t="s">
        <v>38</v>
      </c>
      <c r="L30" s="19"/>
      <c r="M30" s="21"/>
      <c r="N30" s="21"/>
      <c r="O30" s="48"/>
    </row>
    <row r="31" spans="1:17" ht="20" customHeight="1">
      <c r="A31" s="47">
        <v>3</v>
      </c>
      <c r="B31" s="18">
        <f>B32+1.75</f>
        <v>6.875</v>
      </c>
      <c r="C31" s="26"/>
      <c r="D31" s="4" t="s">
        <v>55</v>
      </c>
      <c r="E31" s="5">
        <v>69.5</v>
      </c>
      <c r="F31" s="19"/>
      <c r="G31" s="4" t="s">
        <v>52</v>
      </c>
      <c r="H31" s="5">
        <v>69.5</v>
      </c>
      <c r="I31" s="27"/>
      <c r="J31" s="19"/>
      <c r="K31" s="28" t="s">
        <v>24</v>
      </c>
      <c r="L31" s="28">
        <v>9800</v>
      </c>
      <c r="M31" s="28" t="s">
        <v>22</v>
      </c>
      <c r="N31" s="28">
        <v>9800</v>
      </c>
      <c r="O31" s="49" t="s">
        <v>22</v>
      </c>
    </row>
    <row r="32" spans="1:17" ht="20" customHeight="1">
      <c r="A32" s="47">
        <v>2</v>
      </c>
      <c r="B32" s="18">
        <f>B33+1.75</f>
        <v>5.125</v>
      </c>
      <c r="C32" s="26"/>
      <c r="D32" s="4"/>
      <c r="E32" s="5"/>
      <c r="F32" s="19"/>
      <c r="G32" s="4"/>
      <c r="H32" s="5"/>
      <c r="I32" s="27"/>
      <c r="J32" s="19"/>
      <c r="K32" s="21"/>
      <c r="L32" s="21"/>
      <c r="M32" s="21"/>
      <c r="N32" s="21"/>
      <c r="O32" s="48"/>
    </row>
    <row r="33" spans="1:15" ht="20" customHeight="1" thickBot="1">
      <c r="A33" s="47">
        <v>1</v>
      </c>
      <c r="B33" s="18">
        <f>1.5+1+(1.75/2)</f>
        <v>3.375</v>
      </c>
      <c r="C33" s="26"/>
      <c r="D33" s="7"/>
      <c r="E33" s="8"/>
      <c r="F33" s="19"/>
      <c r="G33" s="7"/>
      <c r="H33" s="8"/>
      <c r="I33" s="27"/>
      <c r="J33" s="19"/>
      <c r="K33" s="19"/>
      <c r="L33" s="19"/>
      <c r="M33" s="19"/>
      <c r="N33" s="19"/>
      <c r="O33" s="27" t="s">
        <v>25</v>
      </c>
    </row>
    <row r="34" spans="1:15" ht="17" thickBot="1">
      <c r="A34" s="50"/>
      <c r="B34" s="30"/>
      <c r="C34" s="31"/>
      <c r="D34" s="32" t="s">
        <v>39</v>
      </c>
      <c r="E34" s="32"/>
      <c r="F34" s="32"/>
      <c r="G34" s="32"/>
      <c r="H34" s="32"/>
      <c r="I34" s="33"/>
      <c r="J34" s="19"/>
      <c r="K34" s="19"/>
      <c r="L34" s="19"/>
      <c r="M34" s="19"/>
      <c r="N34" s="19"/>
      <c r="O34" s="27"/>
    </row>
    <row r="35" spans="1:15" ht="17" thickBot="1">
      <c r="A35" s="51"/>
      <c r="B35" s="52"/>
      <c r="C35" s="53"/>
      <c r="D35" s="54" t="s">
        <v>27</v>
      </c>
      <c r="E35" s="55"/>
      <c r="F35" s="55"/>
      <c r="G35" s="55" t="s">
        <v>25</v>
      </c>
      <c r="H35" s="56" t="s">
        <v>0</v>
      </c>
      <c r="I35" s="32"/>
      <c r="J35" s="32"/>
      <c r="K35" s="32"/>
      <c r="L35" s="32"/>
      <c r="M35" s="32"/>
      <c r="N35" s="32"/>
      <c r="O35" s="33"/>
    </row>
    <row r="36" spans="1:15" ht="20" customHeight="1" thickBot="1">
      <c r="A36" s="73" t="s">
        <v>35</v>
      </c>
      <c r="B36" s="74"/>
      <c r="C36" s="74"/>
      <c r="D36" s="74"/>
      <c r="E36" s="74"/>
      <c r="F36" s="75" t="s">
        <v>33</v>
      </c>
      <c r="G36" s="74"/>
      <c r="H36" s="74"/>
      <c r="I36" s="74"/>
      <c r="J36" s="74"/>
      <c r="K36" s="67" t="s">
        <v>4</v>
      </c>
      <c r="L36" s="68"/>
      <c r="M36" s="68"/>
      <c r="N36" s="68"/>
      <c r="O36" s="68"/>
    </row>
    <row r="37" spans="1:15" s="17" customFormat="1" ht="53">
      <c r="A37" s="41" t="s">
        <v>5</v>
      </c>
      <c r="B37" s="42" t="s">
        <v>11</v>
      </c>
      <c r="C37" s="43"/>
      <c r="D37" s="70" t="s">
        <v>31</v>
      </c>
      <c r="E37" s="71"/>
      <c r="F37" s="44"/>
      <c r="G37" s="69" t="s">
        <v>32</v>
      </c>
      <c r="H37" s="72"/>
      <c r="I37" s="43"/>
      <c r="J37" s="57"/>
      <c r="K37" s="57"/>
      <c r="L37" s="57"/>
      <c r="M37" s="57"/>
      <c r="N37" s="57"/>
      <c r="O37" s="25"/>
    </row>
    <row r="38" spans="1:15" ht="20" customHeight="1">
      <c r="A38" s="47">
        <v>30</v>
      </c>
      <c r="B38" s="18">
        <f>B39+1.75</f>
        <v>55.125</v>
      </c>
      <c r="C38" s="19"/>
      <c r="D38" s="1"/>
      <c r="E38" s="6"/>
      <c r="F38" s="20"/>
      <c r="G38" s="1"/>
      <c r="H38" s="6"/>
      <c r="I38" s="19"/>
      <c r="J38" s="19"/>
      <c r="K38" s="15"/>
      <c r="L38" s="15"/>
      <c r="M38" s="15"/>
      <c r="N38" s="15"/>
      <c r="O38" s="27"/>
    </row>
    <row r="39" spans="1:15" ht="20" customHeight="1">
      <c r="A39" s="47">
        <v>29</v>
      </c>
      <c r="B39" s="18">
        <f>B40+1.75</f>
        <v>53.375</v>
      </c>
      <c r="C39" s="19"/>
      <c r="D39" s="1"/>
      <c r="E39" s="6"/>
      <c r="F39" s="20"/>
      <c r="G39" s="1"/>
      <c r="H39" s="6"/>
      <c r="I39" s="19"/>
      <c r="J39" s="19"/>
      <c r="K39" s="19"/>
      <c r="L39" s="19"/>
      <c r="M39" s="19"/>
      <c r="N39" s="19"/>
      <c r="O39" s="27"/>
    </row>
    <row r="40" spans="1:15" ht="20" customHeight="1">
      <c r="A40" s="47">
        <v>28</v>
      </c>
      <c r="B40" s="18">
        <f>B41+1.75</f>
        <v>51.625</v>
      </c>
      <c r="C40" s="19"/>
      <c r="D40" s="1"/>
      <c r="E40" s="6"/>
      <c r="F40" s="20"/>
      <c r="G40" s="1"/>
      <c r="H40" s="6"/>
      <c r="I40" s="19"/>
      <c r="J40" s="19"/>
      <c r="K40" s="19"/>
      <c r="L40" s="19"/>
      <c r="M40" s="19"/>
      <c r="N40" s="19"/>
      <c r="O40" s="27"/>
    </row>
    <row r="41" spans="1:15" ht="20" customHeight="1">
      <c r="A41" s="47">
        <v>27</v>
      </c>
      <c r="B41" s="18">
        <f>B42+1.75</f>
        <v>49.875</v>
      </c>
      <c r="C41" s="19"/>
      <c r="D41" s="1"/>
      <c r="E41" s="6"/>
      <c r="F41" s="20"/>
      <c r="G41" s="1"/>
      <c r="H41" s="6"/>
      <c r="I41" s="19"/>
      <c r="J41" s="19"/>
      <c r="K41" s="19"/>
      <c r="L41" s="19"/>
      <c r="M41" s="19"/>
      <c r="N41" s="19"/>
      <c r="O41" s="27"/>
    </row>
    <row r="42" spans="1:15" ht="20" customHeight="1" thickBot="1">
      <c r="A42" s="47">
        <v>26</v>
      </c>
      <c r="B42" s="18">
        <f>B44+1+1.75</f>
        <v>48.125</v>
      </c>
      <c r="C42" s="19"/>
      <c r="D42" s="1"/>
      <c r="E42" s="6"/>
      <c r="F42" s="20"/>
      <c r="G42" s="19"/>
      <c r="H42" s="6" t="s">
        <v>25</v>
      </c>
      <c r="I42" s="19"/>
      <c r="J42" s="19"/>
      <c r="K42" s="19"/>
      <c r="L42" s="19"/>
      <c r="M42" s="19"/>
      <c r="N42" s="19"/>
      <c r="O42" s="27"/>
    </row>
    <row r="43" spans="1:15" ht="20" customHeight="1" thickBot="1">
      <c r="A43" s="47"/>
      <c r="B43" s="18"/>
      <c r="C43" s="23"/>
      <c r="D43" s="24" t="s">
        <v>2</v>
      </c>
      <c r="E43" s="24" t="s">
        <v>28</v>
      </c>
      <c r="F43" s="24"/>
      <c r="G43" s="24" t="s">
        <v>2</v>
      </c>
      <c r="H43" s="24" t="s">
        <v>28</v>
      </c>
      <c r="I43" s="25"/>
      <c r="J43" s="19"/>
      <c r="K43" s="19"/>
      <c r="L43" s="19"/>
      <c r="M43" s="19"/>
      <c r="N43" s="19"/>
      <c r="O43" s="27"/>
    </row>
    <row r="44" spans="1:15" ht="20" customHeight="1">
      <c r="A44" s="47">
        <v>25</v>
      </c>
      <c r="B44" s="18">
        <f t="shared" ref="B44:B65" si="1">B45+1.75</f>
        <v>45.375</v>
      </c>
      <c r="C44" s="26"/>
      <c r="D44" s="2"/>
      <c r="E44" s="3"/>
      <c r="F44" s="19"/>
      <c r="G44" s="2"/>
      <c r="H44" s="3"/>
      <c r="I44" s="27"/>
      <c r="J44" s="19"/>
      <c r="K44" s="19"/>
      <c r="L44" s="19"/>
      <c r="M44" s="19"/>
      <c r="N44" s="19"/>
      <c r="O44" s="27"/>
    </row>
    <row r="45" spans="1:15" ht="20" customHeight="1">
      <c r="A45" s="47">
        <v>24</v>
      </c>
      <c r="B45" s="18">
        <f t="shared" si="1"/>
        <v>43.625</v>
      </c>
      <c r="C45" s="26"/>
      <c r="D45" s="4"/>
      <c r="E45" s="5" t="s">
        <v>25</v>
      </c>
      <c r="F45" s="19"/>
      <c r="G45" s="4"/>
      <c r="H45" s="5"/>
      <c r="I45" s="27"/>
      <c r="J45" s="19"/>
      <c r="K45" s="19"/>
      <c r="L45" s="19"/>
      <c r="M45" s="19"/>
      <c r="N45" s="19"/>
      <c r="O45" s="27"/>
    </row>
    <row r="46" spans="1:15" ht="20" customHeight="1">
      <c r="A46" s="47">
        <v>23</v>
      </c>
      <c r="B46" s="18">
        <f t="shared" si="1"/>
        <v>41.875</v>
      </c>
      <c r="C46" s="26"/>
      <c r="D46" s="4"/>
      <c r="E46" s="5"/>
      <c r="F46" s="19"/>
      <c r="G46" s="4"/>
      <c r="H46" s="5"/>
      <c r="I46" s="27"/>
      <c r="J46" s="19"/>
      <c r="K46" s="19"/>
      <c r="L46" s="19"/>
      <c r="M46" s="19"/>
      <c r="N46" s="19"/>
      <c r="O46" s="27"/>
    </row>
    <row r="47" spans="1:15" ht="20" customHeight="1">
      <c r="A47" s="47">
        <v>22</v>
      </c>
      <c r="B47" s="18">
        <f t="shared" si="1"/>
        <v>40.125</v>
      </c>
      <c r="C47" s="26"/>
      <c r="D47" s="4"/>
      <c r="E47" s="5"/>
      <c r="F47" s="19"/>
      <c r="G47" s="4"/>
      <c r="H47" s="5"/>
      <c r="I47" s="27"/>
      <c r="J47" s="19"/>
      <c r="K47" s="19"/>
      <c r="L47" s="19"/>
      <c r="M47" s="19"/>
      <c r="N47" s="19"/>
      <c r="O47" s="27"/>
    </row>
    <row r="48" spans="1:15" ht="20" customHeight="1">
      <c r="A48" s="47">
        <v>21</v>
      </c>
      <c r="B48" s="18">
        <f t="shared" si="1"/>
        <v>38.375</v>
      </c>
      <c r="C48" s="26"/>
      <c r="D48" s="4"/>
      <c r="E48" s="5"/>
      <c r="F48" s="19"/>
      <c r="G48" s="4"/>
      <c r="H48" s="5"/>
      <c r="I48" s="27"/>
      <c r="J48" s="19"/>
      <c r="K48" s="19"/>
      <c r="L48" s="19"/>
      <c r="M48" s="19"/>
      <c r="N48" s="19"/>
      <c r="O48" s="27"/>
    </row>
    <row r="49" spans="1:15" ht="20" customHeight="1">
      <c r="A49" s="47">
        <v>20</v>
      </c>
      <c r="B49" s="18">
        <f t="shared" si="1"/>
        <v>36.625</v>
      </c>
      <c r="C49" s="26"/>
      <c r="D49" s="4"/>
      <c r="E49" s="5"/>
      <c r="F49" s="19"/>
      <c r="G49" s="4"/>
      <c r="H49" s="5"/>
      <c r="I49" s="27"/>
      <c r="J49" s="19"/>
      <c r="K49" s="19"/>
      <c r="L49" s="19"/>
      <c r="M49" s="19"/>
      <c r="N49" s="19"/>
      <c r="O49" s="27"/>
    </row>
    <row r="50" spans="1:15" ht="20" customHeight="1">
      <c r="A50" s="47">
        <v>19</v>
      </c>
      <c r="B50" s="18">
        <f t="shared" si="1"/>
        <v>34.875</v>
      </c>
      <c r="C50" s="26"/>
      <c r="D50" s="4"/>
      <c r="E50" s="5"/>
      <c r="F50" s="19"/>
      <c r="G50" s="4"/>
      <c r="H50" s="5"/>
      <c r="I50" s="27"/>
      <c r="J50" s="19"/>
      <c r="K50" s="19"/>
      <c r="L50" s="19"/>
      <c r="M50" s="19"/>
      <c r="N50" s="19"/>
      <c r="O50" s="27"/>
    </row>
    <row r="51" spans="1:15" ht="20" customHeight="1">
      <c r="A51" s="47">
        <v>18</v>
      </c>
      <c r="B51" s="18">
        <f t="shared" si="1"/>
        <v>33.125</v>
      </c>
      <c r="C51" s="26"/>
      <c r="D51" s="4"/>
      <c r="E51" s="5"/>
      <c r="F51" s="19"/>
      <c r="G51" s="4"/>
      <c r="H51" s="5"/>
      <c r="I51" s="27"/>
      <c r="J51" s="19"/>
      <c r="K51" s="19"/>
      <c r="L51" s="19"/>
      <c r="M51" s="19"/>
      <c r="N51" s="19"/>
      <c r="O51" s="27"/>
    </row>
    <row r="52" spans="1:15" ht="20" customHeight="1">
      <c r="A52" s="47">
        <v>17</v>
      </c>
      <c r="B52" s="18">
        <f t="shared" si="1"/>
        <v>31.375</v>
      </c>
      <c r="C52" s="26"/>
      <c r="D52" s="4"/>
      <c r="E52" s="5"/>
      <c r="F52" s="19"/>
      <c r="G52" s="4"/>
      <c r="H52" s="5" t="s">
        <v>25</v>
      </c>
      <c r="I52" s="27"/>
      <c r="J52" s="19"/>
      <c r="K52" s="19"/>
      <c r="L52" s="19"/>
      <c r="M52" s="19"/>
      <c r="N52" s="19"/>
      <c r="O52" s="27"/>
    </row>
    <row r="53" spans="1:15" ht="20" customHeight="1">
      <c r="A53" s="47">
        <v>16</v>
      </c>
      <c r="B53" s="18">
        <f t="shared" si="1"/>
        <v>29.625</v>
      </c>
      <c r="C53" s="26"/>
      <c r="D53" s="4"/>
      <c r="E53" s="5"/>
      <c r="F53" s="19"/>
      <c r="G53" s="4"/>
      <c r="H53" s="5"/>
      <c r="I53" s="27"/>
      <c r="J53" s="19"/>
      <c r="K53" s="19"/>
      <c r="L53" s="19"/>
      <c r="M53" s="19"/>
      <c r="N53" s="19"/>
      <c r="O53" s="27"/>
    </row>
    <row r="54" spans="1:15" ht="20" customHeight="1">
      <c r="A54" s="47">
        <v>15</v>
      </c>
      <c r="B54" s="18">
        <f t="shared" si="1"/>
        <v>27.875</v>
      </c>
      <c r="C54" s="26"/>
      <c r="D54" s="4"/>
      <c r="E54" s="5"/>
      <c r="F54" s="19"/>
      <c r="G54" s="4"/>
      <c r="H54" s="5"/>
      <c r="I54" s="27"/>
      <c r="J54" s="19"/>
      <c r="K54" s="19"/>
      <c r="L54" s="19"/>
      <c r="M54" s="19"/>
      <c r="N54" s="19"/>
      <c r="O54" s="27"/>
    </row>
    <row r="55" spans="1:15" ht="20" customHeight="1">
      <c r="A55" s="47">
        <v>14</v>
      </c>
      <c r="B55" s="18">
        <f t="shared" si="1"/>
        <v>26.125</v>
      </c>
      <c r="C55" s="26"/>
      <c r="D55" s="38"/>
      <c r="E55" s="27"/>
      <c r="F55" s="19"/>
      <c r="G55" s="4"/>
      <c r="H55" s="5"/>
      <c r="I55" s="27"/>
      <c r="J55" s="19"/>
      <c r="K55" s="19"/>
      <c r="L55" s="19"/>
      <c r="M55" s="19"/>
      <c r="N55" s="19"/>
      <c r="O55" s="27"/>
    </row>
    <row r="56" spans="1:15" ht="20" customHeight="1">
      <c r="A56" s="47">
        <v>13</v>
      </c>
      <c r="B56" s="18">
        <f t="shared" si="1"/>
        <v>24.375</v>
      </c>
      <c r="C56" s="26"/>
      <c r="D56" s="4"/>
      <c r="E56" s="5"/>
      <c r="F56" s="19"/>
      <c r="G56" s="4"/>
      <c r="H56" s="5"/>
      <c r="I56" s="27"/>
      <c r="J56" s="19"/>
      <c r="K56" s="19"/>
      <c r="L56" s="19"/>
      <c r="M56" s="19"/>
      <c r="N56" s="19"/>
      <c r="O56" s="27"/>
    </row>
    <row r="57" spans="1:15" ht="20" customHeight="1">
      <c r="A57" s="47">
        <v>12</v>
      </c>
      <c r="B57" s="18">
        <f t="shared" si="1"/>
        <v>22.625</v>
      </c>
      <c r="C57" s="26"/>
      <c r="D57" s="4"/>
      <c r="E57" s="5"/>
      <c r="F57" s="19"/>
      <c r="G57" s="4" t="s">
        <v>47</v>
      </c>
      <c r="H57" s="5">
        <v>5</v>
      </c>
      <c r="I57" s="27"/>
      <c r="J57" s="19"/>
      <c r="K57" s="19"/>
      <c r="L57" s="19"/>
      <c r="M57" s="19"/>
      <c r="N57" s="19"/>
      <c r="O57" s="27"/>
    </row>
    <row r="58" spans="1:15" ht="20" customHeight="1">
      <c r="A58" s="47">
        <v>11</v>
      </c>
      <c r="B58" s="18">
        <f t="shared" si="1"/>
        <v>20.875</v>
      </c>
      <c r="C58" s="26"/>
      <c r="D58" s="4"/>
      <c r="E58" s="5"/>
      <c r="F58" s="19"/>
      <c r="G58" s="4"/>
      <c r="H58" s="5" t="s">
        <v>25</v>
      </c>
      <c r="I58" s="27"/>
      <c r="J58" s="19"/>
      <c r="K58" s="19"/>
      <c r="L58" s="19"/>
      <c r="M58" s="19"/>
      <c r="N58" s="19"/>
      <c r="O58" s="27"/>
    </row>
    <row r="59" spans="1:15" ht="20" customHeight="1">
      <c r="A59" s="47">
        <v>10</v>
      </c>
      <c r="B59" s="18">
        <f t="shared" si="1"/>
        <v>19.125</v>
      </c>
      <c r="C59" s="26"/>
      <c r="D59" s="4"/>
      <c r="E59" s="5"/>
      <c r="F59" s="19"/>
      <c r="G59" s="4"/>
      <c r="H59" s="5"/>
      <c r="I59" s="27"/>
      <c r="J59" s="19"/>
      <c r="K59" s="19"/>
      <c r="L59" s="19"/>
      <c r="M59" s="19"/>
      <c r="N59" s="19"/>
      <c r="O59" s="27"/>
    </row>
    <row r="60" spans="1:15" ht="20" customHeight="1">
      <c r="A60" s="47">
        <v>9</v>
      </c>
      <c r="B60" s="18">
        <f t="shared" si="1"/>
        <v>17.375</v>
      </c>
      <c r="C60" s="26"/>
      <c r="D60" s="4"/>
      <c r="E60" s="5"/>
      <c r="F60" s="19"/>
      <c r="G60" s="4"/>
      <c r="H60" s="5"/>
      <c r="I60" s="27"/>
      <c r="J60" s="19"/>
      <c r="K60" s="19"/>
      <c r="L60" s="19"/>
      <c r="M60" s="19"/>
      <c r="N60" s="19"/>
      <c r="O60" s="27"/>
    </row>
    <row r="61" spans="1:15" ht="20" customHeight="1">
      <c r="A61" s="47">
        <v>8</v>
      </c>
      <c r="B61" s="18">
        <f t="shared" si="1"/>
        <v>15.625</v>
      </c>
      <c r="C61" s="26"/>
      <c r="D61" s="4"/>
      <c r="E61" s="5"/>
      <c r="F61" s="19"/>
      <c r="G61" s="4"/>
      <c r="H61" s="5"/>
      <c r="I61" s="27"/>
      <c r="J61" s="19"/>
      <c r="K61" s="19"/>
      <c r="L61" s="19"/>
      <c r="M61" s="19"/>
      <c r="N61" s="19"/>
      <c r="O61" s="27"/>
    </row>
    <row r="62" spans="1:15" ht="20" customHeight="1">
      <c r="A62" s="47">
        <v>7</v>
      </c>
      <c r="B62" s="18">
        <f t="shared" si="1"/>
        <v>13.875</v>
      </c>
      <c r="C62" s="26"/>
      <c r="D62" s="4"/>
      <c r="E62" s="5"/>
      <c r="F62" s="19"/>
      <c r="G62" s="4"/>
      <c r="H62" s="5"/>
      <c r="I62" s="27"/>
      <c r="J62" s="19"/>
      <c r="K62" s="19"/>
      <c r="L62" s="19"/>
      <c r="M62" s="19"/>
      <c r="N62" s="19"/>
      <c r="O62" s="27"/>
    </row>
    <row r="63" spans="1:15" ht="20" customHeight="1">
      <c r="A63" s="47">
        <v>6</v>
      </c>
      <c r="B63" s="18">
        <f t="shared" si="1"/>
        <v>12.125</v>
      </c>
      <c r="C63" s="26"/>
      <c r="D63" s="4"/>
      <c r="E63" s="5"/>
      <c r="F63" s="19"/>
      <c r="G63" s="4"/>
      <c r="H63" s="5"/>
      <c r="I63" s="27"/>
      <c r="J63" s="19"/>
      <c r="K63" s="19"/>
      <c r="L63" s="19"/>
      <c r="M63" s="19"/>
      <c r="N63" s="19"/>
      <c r="O63" s="27"/>
    </row>
    <row r="64" spans="1:15" ht="20" customHeight="1">
      <c r="A64" s="47">
        <v>5</v>
      </c>
      <c r="B64" s="18">
        <f t="shared" si="1"/>
        <v>10.375</v>
      </c>
      <c r="C64" s="26"/>
      <c r="D64" s="4"/>
      <c r="E64" s="5"/>
      <c r="F64" s="19"/>
      <c r="G64" s="4"/>
      <c r="H64" s="5"/>
      <c r="I64" s="27"/>
      <c r="J64" s="19"/>
      <c r="K64" s="19"/>
      <c r="L64" s="19"/>
      <c r="M64" s="19"/>
      <c r="N64" s="19"/>
      <c r="O64" s="27"/>
    </row>
    <row r="65" spans="1:15" ht="20" customHeight="1">
      <c r="A65" s="47">
        <v>4</v>
      </c>
      <c r="B65" s="18">
        <f t="shared" si="1"/>
        <v>8.625</v>
      </c>
      <c r="C65" s="26"/>
      <c r="D65" s="4"/>
      <c r="E65" s="5"/>
      <c r="F65" s="19"/>
      <c r="G65" s="4"/>
      <c r="H65" s="5"/>
      <c r="I65" s="27"/>
      <c r="J65" s="19"/>
      <c r="K65" s="19"/>
      <c r="L65" s="19"/>
      <c r="M65" s="19"/>
      <c r="N65" s="19"/>
      <c r="O65" s="27"/>
    </row>
    <row r="66" spans="1:15" ht="20" customHeight="1">
      <c r="A66" s="47">
        <v>3</v>
      </c>
      <c r="B66" s="18">
        <f>B67+1.75</f>
        <v>6.875</v>
      </c>
      <c r="C66" s="26"/>
      <c r="D66" s="4"/>
      <c r="E66" s="5"/>
      <c r="F66" s="19"/>
      <c r="G66" s="4"/>
      <c r="H66" s="5"/>
      <c r="I66" s="27"/>
      <c r="J66" s="19"/>
      <c r="K66" s="19"/>
      <c r="L66" s="19"/>
      <c r="M66" s="19"/>
      <c r="N66" s="19"/>
      <c r="O66" s="27"/>
    </row>
    <row r="67" spans="1:15" ht="20" customHeight="1">
      <c r="A67" s="47">
        <v>2</v>
      </c>
      <c r="B67" s="18">
        <f>B68+1.75</f>
        <v>5.125</v>
      </c>
      <c r="C67" s="26"/>
      <c r="D67" s="4"/>
      <c r="E67" s="5"/>
      <c r="F67" s="19"/>
      <c r="G67" s="4"/>
      <c r="H67" s="5"/>
      <c r="I67" s="27"/>
      <c r="J67" s="19"/>
      <c r="K67" s="19"/>
      <c r="L67" s="19"/>
      <c r="M67" s="19"/>
      <c r="N67" s="19"/>
      <c r="O67" s="27"/>
    </row>
    <row r="68" spans="1:15" ht="20" customHeight="1" thickBot="1">
      <c r="A68" s="47">
        <v>1</v>
      </c>
      <c r="B68" s="18">
        <f>1.5+1+(1.75/2)</f>
        <v>3.375</v>
      </c>
      <c r="C68" s="26"/>
      <c r="D68" s="7"/>
      <c r="E68" s="8"/>
      <c r="F68" s="19"/>
      <c r="G68" s="7"/>
      <c r="H68" s="8"/>
      <c r="I68" s="27"/>
      <c r="J68" s="19"/>
      <c r="K68" s="19"/>
      <c r="L68" s="19"/>
      <c r="M68" s="19"/>
      <c r="N68" s="19"/>
      <c r="O68" s="27"/>
    </row>
    <row r="69" spans="1:15" ht="20" customHeight="1" thickBot="1">
      <c r="A69" s="50"/>
      <c r="B69" s="30"/>
      <c r="C69" s="31"/>
      <c r="D69" s="32" t="s">
        <v>39</v>
      </c>
      <c r="E69" s="32"/>
      <c r="F69" s="32"/>
      <c r="G69" s="32"/>
      <c r="H69" s="32"/>
      <c r="I69" s="33"/>
      <c r="J69" s="19"/>
      <c r="K69" s="19"/>
      <c r="L69" s="19"/>
      <c r="M69" s="19"/>
      <c r="N69" s="19"/>
      <c r="O69" s="27"/>
    </row>
    <row r="70" spans="1:15" ht="20" customHeight="1" thickBot="1">
      <c r="A70" s="51"/>
      <c r="B70" s="52"/>
      <c r="C70" s="53"/>
      <c r="D70" s="54" t="s">
        <v>1</v>
      </c>
      <c r="E70" s="55"/>
      <c r="F70" s="55"/>
      <c r="G70" s="55" t="s">
        <v>25</v>
      </c>
      <c r="H70" s="56" t="s">
        <v>26</v>
      </c>
      <c r="I70" s="32"/>
      <c r="J70" s="32"/>
      <c r="K70" s="32"/>
      <c r="L70" s="32"/>
      <c r="M70" s="32"/>
      <c r="N70" s="32"/>
      <c r="O70" s="33"/>
    </row>
    <row r="71" spans="1:15" ht="20" customHeight="1">
      <c r="A71" s="34"/>
      <c r="B71" s="34"/>
      <c r="C71" s="35"/>
      <c r="D71" s="36"/>
      <c r="E71" s="36"/>
      <c r="F71" s="36"/>
      <c r="G71" s="36"/>
      <c r="H71" s="36"/>
      <c r="I71" s="36"/>
    </row>
  </sheetData>
  <mergeCells count="10">
    <mergeCell ref="K1:O1"/>
    <mergeCell ref="D2:E2"/>
    <mergeCell ref="G2:H2"/>
    <mergeCell ref="D37:E37"/>
    <mergeCell ref="G37:H37"/>
    <mergeCell ref="A1:E1"/>
    <mergeCell ref="F1:J1"/>
    <mergeCell ref="A36:E36"/>
    <mergeCell ref="F36:J36"/>
    <mergeCell ref="K36:O36"/>
  </mergeCells>
  <phoneticPr fontId="17" type="noConversion"/>
  <pageMargins left="0.75" right="0.75" top="1" bottom="0.5" header="0.5" footer="0.5"/>
  <pageSetup scale="61" fitToHeight="0" orientation="landscape" horizontalDpi="1200" verticalDpi="1200"/>
  <headerFooter>
    <oddHeader>&amp;L&amp;C&amp;"Geneva,Bold"&amp;12Aeronomy Lab WP-3D 2-bay electronics rack_x000D_weight and moment calculations&amp;R&amp;12Page &amp;P of &amp;N</oddHeader>
    <oddFooter>&amp;L&amp;C&amp;"Geneva,Bold"&amp;12&amp;D&amp;R</oddFooter>
  </headerFooter>
  <rowBreaks count="1" manualBreakCount="1">
    <brk id="35" max="14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Rack moment calculations</vt:lpstr>
    </vt:vector>
  </TitlesOfParts>
  <Company>NOAA Aeronomy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B. Ryerson</dc:creator>
  <cp:lastModifiedBy>carsten Warneke</cp:lastModifiedBy>
  <cp:lastPrinted>2014-11-18T16:18:07Z</cp:lastPrinted>
  <dcterms:created xsi:type="dcterms:W3CDTF">2005-09-10T21:43:21Z</dcterms:created>
  <dcterms:modified xsi:type="dcterms:W3CDTF">2014-12-29T00:19:24Z</dcterms:modified>
</cp:coreProperties>
</file>