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1100" windowWidth="30280" windowHeight="16220" tabRatio="170" activeTab="0"/>
  </bookViews>
  <sheets>
    <sheet name="Rack moment calculations" sheetId="1" r:id="rId1"/>
  </sheets>
  <definedNames>
    <definedName name="_xlnm.Print_Area" localSheetId="0">'Rack moment calculations'!$A$1:$O$70</definedName>
  </definedNames>
  <calcPr fullCalcOnLoad="1"/>
</workbook>
</file>

<file path=xl/sharedStrings.xml><?xml version="1.0" encoding="utf-8"?>
<sst xmlns="http://schemas.openxmlformats.org/spreadsheetml/2006/main" count="106" uniqueCount="63">
  <si>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</si>
  <si>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</si>
  <si>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</si>
  <si>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</si>
  <si>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</si>
  <si>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</si>
  <si>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</si>
  <si>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</si>
  <si>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</si>
  <si>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</si>
  <si>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</si>
  <si>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</si>
  <si>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</si>
  <si>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</si>
  <si>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</si>
  <si>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</si>
  <si>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</si>
  <si>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</si>
  <si>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</si>
  <si>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</si>
  <si>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</si>
  <si>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</si>
  <si>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</si>
  <si>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</si>
  <si>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</si>
  <si>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</si>
  <si>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</si>
  <si>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</si>
  <si>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</si>
  <si>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</si>
  <si>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</si>
  <si>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</si>
  <si>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</si>
  <si>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</si>
  <si>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</si>
  <si>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</si>
  <si>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</si>
  <si>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</si>
  <si>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</si>
  <si>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</si>
  <si>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</si>
  <si>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</si>
  <si>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narrow feet</t>
  </si>
  <si>
    <t>RF Voltage Box</t>
  </si>
  <si>
    <t>Voltage Box</t>
  </si>
  <si>
    <t>Pressure and Flow</t>
  </si>
  <si>
    <t>Computer</t>
  </si>
  <si>
    <t>Photosource</t>
  </si>
  <si>
    <t>Pump Control</t>
  </si>
  <si>
    <t>DAQ Panel</t>
  </si>
  <si>
    <t>(weighed w/ Comp)</t>
  </si>
  <si>
    <t>Fans</t>
  </si>
  <si>
    <t>J. Roberts</t>
  </si>
  <si>
    <t>PANs Bottle Tray</t>
  </si>
  <si>
    <t>power</t>
  </si>
  <si>
    <t>PANs monitor</t>
  </si>
  <si>
    <t>Station 4</t>
  </si>
  <si>
    <t>Senex</t>
  </si>
  <si>
    <t>RF  Unit</t>
  </si>
  <si>
    <t>Controllers</t>
  </si>
  <si>
    <t xml:space="preserve">   and Flow, Pressure</t>
  </si>
  <si>
    <t>Vacuum Chamber</t>
  </si>
  <si>
    <t>Bush pump (floor)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</si>
</sst>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-1021"/>
        <xdr:cNvSpPr>
          <a:spLocks/>
        </xdr:cNvSpPr>
      </xdr:nvSpPr>
      <xdr:spPr>
        <a:xfrm>
          <a:off x="3771900" y="3638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238125</xdr:rowOff>
    </xdr:from>
    <xdr:to>
      <xdr:col>8</xdr:col>
      <xdr:colOff>0</xdr:colOff>
      <xdr:row>10</xdr:row>
      <xdr:rowOff>238125</xdr:rowOff>
    </xdr:to>
    <xdr:sp>
      <xdr:nvSpPr>
        <xdr:cNvPr id="2" name="Line -1020"/>
        <xdr:cNvSpPr>
          <a:spLocks/>
        </xdr:cNvSpPr>
      </xdr:nvSpPr>
      <xdr:spPr>
        <a:xfrm>
          <a:off x="3771900" y="31337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11"/>
        <xdr:cNvSpPr>
          <a:spLocks/>
        </xdr:cNvSpPr>
      </xdr:nvSpPr>
      <xdr:spPr>
        <a:xfrm>
          <a:off x="1276350" y="131445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4" name="Line 12"/>
        <xdr:cNvSpPr>
          <a:spLocks/>
        </xdr:cNvSpPr>
      </xdr:nvSpPr>
      <xdr:spPr>
        <a:xfrm>
          <a:off x="1276350" y="138874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3771900" y="83439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9525</xdr:rowOff>
    </xdr:from>
    <xdr:to>
      <xdr:col>7</xdr:col>
      <xdr:colOff>647700</xdr:colOff>
      <xdr:row>21</xdr:row>
      <xdr:rowOff>9525</xdr:rowOff>
    </xdr:to>
    <xdr:sp>
      <xdr:nvSpPr>
        <xdr:cNvPr id="6" name="Line 14"/>
        <xdr:cNvSpPr>
          <a:spLocks/>
        </xdr:cNvSpPr>
      </xdr:nvSpPr>
      <xdr:spPr>
        <a:xfrm>
          <a:off x="3752850" y="56292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9525</xdr:rowOff>
    </xdr:from>
    <xdr:to>
      <xdr:col>7</xdr:col>
      <xdr:colOff>657225</xdr:colOff>
      <xdr:row>19</xdr:row>
      <xdr:rowOff>9525</xdr:rowOff>
    </xdr:to>
    <xdr:sp>
      <xdr:nvSpPr>
        <xdr:cNvPr id="7" name="Line 16"/>
        <xdr:cNvSpPr>
          <a:spLocks/>
        </xdr:cNvSpPr>
      </xdr:nvSpPr>
      <xdr:spPr>
        <a:xfrm>
          <a:off x="3762375" y="51339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9525</xdr:rowOff>
    </xdr:from>
    <xdr:to>
      <xdr:col>7</xdr:col>
      <xdr:colOff>647700</xdr:colOff>
      <xdr:row>17</xdr:row>
      <xdr:rowOff>9525</xdr:rowOff>
    </xdr:to>
    <xdr:sp>
      <xdr:nvSpPr>
        <xdr:cNvPr id="8" name="Line 17"/>
        <xdr:cNvSpPr>
          <a:spLocks/>
        </xdr:cNvSpPr>
      </xdr:nvSpPr>
      <xdr:spPr>
        <a:xfrm>
          <a:off x="3752850" y="46386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8</xdr:col>
      <xdr:colOff>0</xdr:colOff>
      <xdr:row>10</xdr:row>
      <xdr:rowOff>9525</xdr:rowOff>
    </xdr:to>
    <xdr:sp>
      <xdr:nvSpPr>
        <xdr:cNvPr id="9" name="Line 19"/>
        <xdr:cNvSpPr>
          <a:spLocks/>
        </xdr:cNvSpPr>
      </xdr:nvSpPr>
      <xdr:spPr>
        <a:xfrm>
          <a:off x="3771900" y="29051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10" name="Line 23"/>
        <xdr:cNvSpPr>
          <a:spLocks/>
        </xdr:cNvSpPr>
      </xdr:nvSpPr>
      <xdr:spPr>
        <a:xfrm>
          <a:off x="1276350" y="151257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" name="Line 24"/>
        <xdr:cNvSpPr>
          <a:spLocks/>
        </xdr:cNvSpPr>
      </xdr:nvSpPr>
      <xdr:spPr>
        <a:xfrm>
          <a:off x="1276350" y="15868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0</xdr:rowOff>
    </xdr:from>
    <xdr:to>
      <xdr:col>7</xdr:col>
      <xdr:colOff>647700</xdr:colOff>
      <xdr:row>27</xdr:row>
      <xdr:rowOff>0</xdr:rowOff>
    </xdr:to>
    <xdr:sp>
      <xdr:nvSpPr>
        <xdr:cNvPr id="12" name="Line 26"/>
        <xdr:cNvSpPr>
          <a:spLocks/>
        </xdr:cNvSpPr>
      </xdr:nvSpPr>
      <xdr:spPr>
        <a:xfrm>
          <a:off x="3752850" y="7105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" name="Line 11"/>
        <xdr:cNvSpPr>
          <a:spLocks/>
        </xdr:cNvSpPr>
      </xdr:nvSpPr>
      <xdr:spPr>
        <a:xfrm>
          <a:off x="3771900" y="119062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4" name="Line 11"/>
        <xdr:cNvSpPr>
          <a:spLocks/>
        </xdr:cNvSpPr>
      </xdr:nvSpPr>
      <xdr:spPr>
        <a:xfrm>
          <a:off x="3771900" y="12401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5</xdr:col>
      <xdr:colOff>0</xdr:colOff>
      <xdr:row>26</xdr:row>
      <xdr:rowOff>9525</xdr:rowOff>
    </xdr:to>
    <xdr:sp>
      <xdr:nvSpPr>
        <xdr:cNvPr id="15" name="Line 16"/>
        <xdr:cNvSpPr>
          <a:spLocks/>
        </xdr:cNvSpPr>
      </xdr:nvSpPr>
      <xdr:spPr>
        <a:xfrm>
          <a:off x="1276350" y="68675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6" name="Line 19"/>
        <xdr:cNvSpPr>
          <a:spLocks/>
        </xdr:cNvSpPr>
      </xdr:nvSpPr>
      <xdr:spPr>
        <a:xfrm>
          <a:off x="3781425" y="41433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8</xdr:col>
      <xdr:colOff>0</xdr:colOff>
      <xdr:row>8</xdr:row>
      <xdr:rowOff>9525</xdr:rowOff>
    </xdr:to>
    <xdr:sp>
      <xdr:nvSpPr>
        <xdr:cNvPr id="17" name="Line 19"/>
        <xdr:cNvSpPr>
          <a:spLocks/>
        </xdr:cNvSpPr>
      </xdr:nvSpPr>
      <xdr:spPr>
        <a:xfrm>
          <a:off x="3771900" y="2409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8</xdr:col>
      <xdr:colOff>0</xdr:colOff>
      <xdr:row>8</xdr:row>
      <xdr:rowOff>9525</xdr:rowOff>
    </xdr:to>
    <xdr:sp>
      <xdr:nvSpPr>
        <xdr:cNvPr id="18" name="Line 19"/>
        <xdr:cNvSpPr>
          <a:spLocks/>
        </xdr:cNvSpPr>
      </xdr:nvSpPr>
      <xdr:spPr>
        <a:xfrm>
          <a:off x="3771900" y="2409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D9" sqref="D9"/>
    </sheetView>
  </sheetViews>
  <sheetFormatPr defaultColWidth="11.00390625" defaultRowHeight="19.5" customHeight="1"/>
  <cols>
    <col min="1" max="1" width="4.75390625" style="37" customWidth="1"/>
    <col min="2" max="2" width="8.75390625" style="37" bestFit="1" customWidth="1"/>
    <col min="3" max="3" width="3.25390625" style="12" customWidth="1"/>
    <col min="4" max="4" width="20.753906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4" width="11.375" style="12" customWidth="1"/>
    <col min="15" max="16384" width="10.75390625" style="12" customWidth="1"/>
  </cols>
  <sheetData>
    <row r="1" spans="1:15" ht="19.5" customHeight="1" thickBot="1">
      <c r="A1" s="69" t="s">
        <v>35</v>
      </c>
      <c r="B1" s="70"/>
      <c r="C1" s="70"/>
      <c r="D1" s="70"/>
      <c r="E1" s="70"/>
      <c r="F1" s="71" t="s">
        <v>33</v>
      </c>
      <c r="G1" s="70"/>
      <c r="H1" s="70"/>
      <c r="I1" s="70"/>
      <c r="J1" s="70"/>
      <c r="K1" s="63" t="s">
        <v>4</v>
      </c>
      <c r="L1" s="64"/>
      <c r="M1" s="64"/>
      <c r="N1" s="64"/>
      <c r="O1" s="64"/>
    </row>
    <row r="2" spans="1:16" s="17" customFormat="1" ht="52.5">
      <c r="A2" s="41" t="s">
        <v>5</v>
      </c>
      <c r="B2" s="42" t="s">
        <v>11</v>
      </c>
      <c r="C2" s="43"/>
      <c r="D2" s="65" t="s">
        <v>29</v>
      </c>
      <c r="E2" s="65"/>
      <c r="F2" s="44"/>
      <c r="G2" s="65" t="s">
        <v>30</v>
      </c>
      <c r="H2" s="65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5" ht="19.5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56</v>
      </c>
      <c r="L3" s="1" t="s">
        <v>57</v>
      </c>
      <c r="M3" s="1">
        <v>2013</v>
      </c>
      <c r="N3" s="61" t="s">
        <v>52</v>
      </c>
      <c r="O3" s="48"/>
    </row>
    <row r="4" spans="1:15" ht="19.5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2"/>
      <c r="O4" s="48"/>
    </row>
    <row r="5" spans="1:15" ht="19.5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21"/>
      <c r="O5" s="48"/>
    </row>
    <row r="6" spans="1:15" ht="19.5" customHeight="1">
      <c r="A6" s="47">
        <v>27</v>
      </c>
      <c r="B6" s="18">
        <f>B7+1.75</f>
        <v>49.875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5" ht="19.5" customHeight="1" thickBot="1">
      <c r="A7" s="47">
        <v>26</v>
      </c>
      <c r="B7" s="18">
        <f>B9+1+1.75</f>
        <v>48.125</v>
      </c>
      <c r="C7" s="19"/>
      <c r="F7" s="19"/>
      <c r="G7" s="1" t="s">
        <v>55</v>
      </c>
      <c r="H7" s="6">
        <v>9.8</v>
      </c>
      <c r="I7" s="19"/>
      <c r="J7" s="19"/>
      <c r="K7" s="58"/>
      <c r="L7" s="58"/>
      <c r="M7" s="58"/>
      <c r="N7" s="58"/>
      <c r="O7" s="48"/>
    </row>
    <row r="8" spans="1:15" ht="19.5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5" ht="19.5" customHeight="1">
      <c r="A9" s="47">
        <v>25</v>
      </c>
      <c r="B9" s="18">
        <f aca="true" t="shared" si="0" ref="B9:B30">B10+1.75</f>
        <v>45.375</v>
      </c>
      <c r="C9" s="26"/>
      <c r="D9" s="2"/>
      <c r="E9" s="3"/>
      <c r="F9" s="19"/>
      <c r="G9" s="4" t="s">
        <v>47</v>
      </c>
      <c r="H9" s="5">
        <v>18.6</v>
      </c>
      <c r="I9" s="27"/>
      <c r="J9" s="19"/>
      <c r="K9" s="21" t="s">
        <v>16</v>
      </c>
      <c r="L9" s="6">
        <v>65</v>
      </c>
      <c r="M9" s="21" t="s">
        <v>12</v>
      </c>
      <c r="N9" s="22" t="s">
        <v>15</v>
      </c>
      <c r="O9" s="48"/>
    </row>
    <row r="10" spans="1:15" ht="19.5" customHeight="1">
      <c r="A10" s="47">
        <v>24</v>
      </c>
      <c r="B10" s="18">
        <f t="shared" si="0"/>
        <v>43.625</v>
      </c>
      <c r="C10" s="26"/>
      <c r="D10" s="38"/>
      <c r="E10" s="27"/>
      <c r="F10" s="19"/>
      <c r="G10" s="38"/>
      <c r="H10" s="27"/>
      <c r="I10" s="27"/>
      <c r="J10" s="19"/>
      <c r="K10" s="21" t="s">
        <v>7</v>
      </c>
      <c r="L10" s="6">
        <v>0</v>
      </c>
      <c r="M10" s="21" t="s">
        <v>12</v>
      </c>
      <c r="N10" s="22" t="s">
        <v>42</v>
      </c>
      <c r="O10" s="48"/>
    </row>
    <row r="11" spans="1:15" ht="19.5" customHeight="1" thickBot="1">
      <c r="A11" s="47">
        <v>23</v>
      </c>
      <c r="B11" s="18">
        <f t="shared" si="0"/>
        <v>41.875</v>
      </c>
      <c r="C11" s="26"/>
      <c r="D11" s="38"/>
      <c r="E11" s="27"/>
      <c r="F11" s="19"/>
      <c r="G11" s="4"/>
      <c r="H11" s="5"/>
      <c r="I11" s="27"/>
      <c r="J11" s="19"/>
      <c r="K11" s="21" t="s">
        <v>8</v>
      </c>
      <c r="L11" s="6">
        <v>0</v>
      </c>
      <c r="M11" s="21" t="s">
        <v>12</v>
      </c>
      <c r="N11" s="22" t="s">
        <v>13</v>
      </c>
      <c r="O11" s="48"/>
    </row>
    <row r="12" spans="1:15" ht="19.5" customHeight="1">
      <c r="A12" s="47">
        <v>22</v>
      </c>
      <c r="B12" s="18">
        <f t="shared" si="0"/>
        <v>40.125</v>
      </c>
      <c r="C12" s="26"/>
      <c r="D12" s="4"/>
      <c r="E12" s="5"/>
      <c r="F12" s="19"/>
      <c r="G12" s="2" t="s">
        <v>46</v>
      </c>
      <c r="H12" s="3">
        <v>34.6</v>
      </c>
      <c r="I12" s="27"/>
      <c r="J12" s="19"/>
      <c r="K12" s="21" t="s">
        <v>6</v>
      </c>
      <c r="L12" s="6">
        <v>5</v>
      </c>
      <c r="M12" s="21" t="s">
        <v>12</v>
      </c>
      <c r="N12" s="22" t="s">
        <v>13</v>
      </c>
      <c r="O12" s="48"/>
    </row>
    <row r="13" spans="1:15" ht="19.5" customHeight="1">
      <c r="A13" s="47">
        <v>21</v>
      </c>
      <c r="B13" s="18">
        <f t="shared" si="0"/>
        <v>38.375</v>
      </c>
      <c r="C13" s="26"/>
      <c r="D13" s="4"/>
      <c r="E13" s="5"/>
      <c r="F13" s="19"/>
      <c r="G13" s="4"/>
      <c r="H13" s="5"/>
      <c r="I13" s="27"/>
      <c r="J13" s="19"/>
      <c r="K13" s="21"/>
      <c r="L13" s="59"/>
      <c r="M13" s="21"/>
      <c r="N13" s="21"/>
      <c r="O13" s="48"/>
    </row>
    <row r="14" spans="1:15" ht="19.5" customHeight="1">
      <c r="A14" s="47">
        <v>20</v>
      </c>
      <c r="B14" s="18">
        <f t="shared" si="0"/>
        <v>36.625</v>
      </c>
      <c r="C14" s="26"/>
      <c r="D14" s="4"/>
      <c r="E14" s="5"/>
      <c r="F14" s="19"/>
      <c r="G14" s="4" t="s">
        <v>45</v>
      </c>
      <c r="H14" s="5">
        <v>19.3</v>
      </c>
      <c r="I14" s="27"/>
      <c r="J14" s="19"/>
      <c r="K14" s="21" t="s">
        <v>17</v>
      </c>
      <c r="L14" s="9">
        <f>SUM(L9:L12)</f>
        <v>70</v>
      </c>
      <c r="M14" s="21" t="s">
        <v>12</v>
      </c>
      <c r="N14" s="21"/>
      <c r="O14" s="48"/>
    </row>
    <row r="15" spans="1:15" ht="19.5" customHeight="1">
      <c r="A15" s="47">
        <v>19</v>
      </c>
      <c r="B15" s="18">
        <f t="shared" si="0"/>
        <v>34.875</v>
      </c>
      <c r="C15" s="26"/>
      <c r="D15" s="4"/>
      <c r="E15" s="5"/>
      <c r="F15" s="19"/>
      <c r="G15" s="4"/>
      <c r="H15" s="5"/>
      <c r="I15" s="27"/>
      <c r="J15" s="19"/>
      <c r="K15" s="21"/>
      <c r="L15" s="21"/>
      <c r="M15" s="21"/>
      <c r="N15" s="21"/>
      <c r="O15" s="48"/>
    </row>
    <row r="16" spans="1:15" ht="19.5" customHeight="1">
      <c r="A16" s="47">
        <v>18</v>
      </c>
      <c r="B16" s="18">
        <f t="shared" si="0"/>
        <v>33.125</v>
      </c>
      <c r="C16" s="26"/>
      <c r="D16" s="38"/>
      <c r="E16" s="27"/>
      <c r="F16" s="19"/>
      <c r="G16" s="4" t="s">
        <v>44</v>
      </c>
      <c r="H16" s="5">
        <v>18.4</v>
      </c>
      <c r="I16" s="27"/>
      <c r="J16" s="19"/>
      <c r="K16" s="19"/>
      <c r="L16" s="19"/>
      <c r="M16" s="19"/>
      <c r="N16" s="19"/>
      <c r="O16" s="27"/>
    </row>
    <row r="17" spans="1:15" ht="19.5" customHeight="1">
      <c r="A17" s="47">
        <v>17</v>
      </c>
      <c r="B17" s="18">
        <f t="shared" si="0"/>
        <v>31.375</v>
      </c>
      <c r="C17" s="26"/>
      <c r="D17" s="4"/>
      <c r="E17" s="5"/>
      <c r="F17" s="19"/>
      <c r="G17" s="4"/>
      <c r="H17" s="5"/>
      <c r="I17" s="27"/>
      <c r="J17" s="19"/>
      <c r="K17" s="21"/>
      <c r="L17" s="21"/>
      <c r="M17" s="16" t="s">
        <v>9</v>
      </c>
      <c r="N17" s="21"/>
      <c r="O17" s="48"/>
    </row>
    <row r="18" spans="1:15" ht="19.5" customHeight="1">
      <c r="A18" s="47">
        <v>16</v>
      </c>
      <c r="B18" s="18">
        <f t="shared" si="0"/>
        <v>29.625</v>
      </c>
      <c r="C18" s="26"/>
      <c r="D18" s="4" t="s">
        <v>61</v>
      </c>
      <c r="E18" s="5">
        <v>150</v>
      </c>
      <c r="F18" s="19"/>
      <c r="G18" s="4" t="s">
        <v>48</v>
      </c>
      <c r="H18" s="5">
        <v>23.5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5" ht="19.5" customHeight="1">
      <c r="A19" s="47">
        <v>15</v>
      </c>
      <c r="B19" s="18">
        <f t="shared" si="0"/>
        <v>27.875</v>
      </c>
      <c r="C19" s="26"/>
      <c r="D19" s="4" t="s">
        <v>60</v>
      </c>
      <c r="E19" s="5"/>
      <c r="F19" s="19"/>
      <c r="G19" s="4"/>
      <c r="H19" s="5"/>
      <c r="I19" s="27"/>
      <c r="J19" s="19"/>
      <c r="K19" s="21" t="s">
        <v>40</v>
      </c>
      <c r="L19" s="6">
        <v>5</v>
      </c>
      <c r="M19" s="21" t="s">
        <v>12</v>
      </c>
      <c r="N19" s="6">
        <v>5</v>
      </c>
      <c r="O19" s="48" t="s">
        <v>12</v>
      </c>
    </row>
    <row r="20" spans="1:15" ht="19.5" customHeight="1">
      <c r="A20" s="47">
        <v>14</v>
      </c>
      <c r="B20" s="18">
        <f t="shared" si="0"/>
        <v>26.125</v>
      </c>
      <c r="C20" s="26"/>
      <c r="D20" s="4" t="s">
        <v>59</v>
      </c>
      <c r="E20" s="5"/>
      <c r="F20" s="19"/>
      <c r="G20" s="4" t="s">
        <v>43</v>
      </c>
      <c r="H20" s="5">
        <v>21.8</v>
      </c>
      <c r="I20" s="27"/>
      <c r="J20" s="19"/>
      <c r="K20" s="21" t="s">
        <v>41</v>
      </c>
      <c r="L20" s="6">
        <v>5</v>
      </c>
      <c r="M20" s="21" t="s">
        <v>12</v>
      </c>
      <c r="N20" s="6">
        <v>5</v>
      </c>
      <c r="O20" s="48" t="s">
        <v>12</v>
      </c>
    </row>
    <row r="21" spans="1:15" ht="19.5" customHeight="1">
      <c r="A21" s="47">
        <v>13</v>
      </c>
      <c r="B21" s="18">
        <f t="shared" si="0"/>
        <v>24.375</v>
      </c>
      <c r="C21" s="26"/>
      <c r="D21" s="38"/>
      <c r="E21" s="27"/>
      <c r="F21" s="19"/>
      <c r="G21" s="4"/>
      <c r="H21" s="5"/>
      <c r="I21" s="27"/>
      <c r="J21" s="19"/>
      <c r="K21" s="21" t="s">
        <v>14</v>
      </c>
      <c r="L21" s="60">
        <f>SUM(E3:E7,E9:E33,H38:H42,H44:H68)</f>
        <v>205</v>
      </c>
      <c r="M21" s="21" t="s">
        <v>12</v>
      </c>
      <c r="N21" s="60">
        <f>SUM(H3:H7,H9:H33,E38:E42,E44:E68)</f>
        <v>230.6</v>
      </c>
      <c r="O21" s="48" t="s">
        <v>12</v>
      </c>
    </row>
    <row r="22" spans="1:15" ht="19.5" customHeight="1">
      <c r="A22" s="47">
        <v>12</v>
      </c>
      <c r="B22" s="18">
        <f t="shared" si="0"/>
        <v>22.625</v>
      </c>
      <c r="C22" s="26"/>
      <c r="D22" s="4"/>
      <c r="E22" s="5"/>
      <c r="F22" s="19"/>
      <c r="G22" s="38"/>
      <c r="H22" s="27"/>
      <c r="I22" s="27"/>
      <c r="J22" s="19"/>
      <c r="K22" s="28" t="s">
        <v>3</v>
      </c>
      <c r="L22" s="9">
        <f>(L14/2)+SUM(L19:L21)</f>
        <v>250</v>
      </c>
      <c r="M22" s="21" t="s">
        <v>12</v>
      </c>
      <c r="N22" s="9">
        <f>(L14/2)+SUM(N19:N21)</f>
        <v>275.6</v>
      </c>
      <c r="O22" s="48" t="s">
        <v>12</v>
      </c>
    </row>
    <row r="23" spans="1:15" ht="19.5" customHeight="1">
      <c r="A23" s="47">
        <v>11</v>
      </c>
      <c r="B23" s="18">
        <f t="shared" si="0"/>
        <v>20.875</v>
      </c>
      <c r="C23" s="26"/>
      <c r="D23" s="4"/>
      <c r="E23" s="5"/>
      <c r="F23" s="19"/>
      <c r="G23" s="4"/>
      <c r="H23" s="5"/>
      <c r="I23" s="27"/>
      <c r="J23" s="19"/>
      <c r="K23" s="21"/>
      <c r="L23" s="21"/>
      <c r="M23" s="21"/>
      <c r="N23" s="21"/>
      <c r="O23" s="48"/>
    </row>
    <row r="24" spans="1:15" ht="19.5" customHeight="1">
      <c r="A24" s="47">
        <v>10</v>
      </c>
      <c r="B24" s="18">
        <f t="shared" si="0"/>
        <v>19.125</v>
      </c>
      <c r="C24" s="26"/>
      <c r="D24" s="4"/>
      <c r="E24" s="5"/>
      <c r="F24" s="19"/>
      <c r="G24" s="4"/>
      <c r="H24" s="5"/>
      <c r="I24" s="27"/>
      <c r="J24" s="19"/>
      <c r="K24" s="28" t="s">
        <v>23</v>
      </c>
      <c r="L24" s="29">
        <v>291</v>
      </c>
      <c r="M24" s="28" t="s">
        <v>12</v>
      </c>
      <c r="N24" s="29">
        <v>332</v>
      </c>
      <c r="O24" s="49" t="s">
        <v>12</v>
      </c>
    </row>
    <row r="25" spans="1:15" ht="19.5" customHeight="1">
      <c r="A25" s="47">
        <v>9</v>
      </c>
      <c r="B25" s="18">
        <f t="shared" si="0"/>
        <v>17.375</v>
      </c>
      <c r="C25" s="26"/>
      <c r="D25" s="38"/>
      <c r="E25" s="27"/>
      <c r="F25" s="19"/>
      <c r="G25" s="4" t="s">
        <v>58</v>
      </c>
      <c r="H25" s="5">
        <v>29.5</v>
      </c>
      <c r="I25" s="27"/>
      <c r="J25" s="19"/>
      <c r="K25" s="21"/>
      <c r="L25" s="21"/>
      <c r="M25" s="21"/>
      <c r="N25" s="21"/>
      <c r="O25" s="48" t="s">
        <v>25</v>
      </c>
    </row>
    <row r="26" spans="1:15" ht="19.5" customHeight="1">
      <c r="A26" s="47">
        <v>8</v>
      </c>
      <c r="B26" s="18">
        <f t="shared" si="0"/>
        <v>15.625</v>
      </c>
      <c r="C26" s="26"/>
      <c r="D26" s="4"/>
      <c r="E26" s="5"/>
      <c r="F26" s="19"/>
      <c r="G26" s="38"/>
      <c r="H26" s="27"/>
      <c r="I26" s="27"/>
      <c r="J26" s="19"/>
      <c r="K26" s="21"/>
      <c r="L26" s="21"/>
      <c r="M26" s="21"/>
      <c r="N26" s="21"/>
      <c r="O26" s="48"/>
    </row>
    <row r="27" spans="1:15" ht="19.5" customHeight="1">
      <c r="A27" s="47">
        <v>7</v>
      </c>
      <c r="B27" s="18">
        <f t="shared" si="0"/>
        <v>13.875</v>
      </c>
      <c r="C27" s="26"/>
      <c r="D27" s="4"/>
      <c r="E27" s="5"/>
      <c r="F27" s="19"/>
      <c r="G27" s="38"/>
      <c r="H27" s="27"/>
      <c r="I27" s="27"/>
      <c r="J27" s="19"/>
      <c r="K27" s="21"/>
      <c r="L27" s="21"/>
      <c r="M27" s="16" t="s">
        <v>10</v>
      </c>
      <c r="N27" s="21"/>
      <c r="O27" s="48"/>
    </row>
    <row r="28" spans="1:15" ht="19.5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38"/>
      <c r="H28" s="27"/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5" ht="19.5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38"/>
      <c r="H29" s="27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5958.125</v>
      </c>
      <c r="M29" s="21" t="s">
        <v>22</v>
      </c>
      <c r="N29" s="10">
        <f>((L14/2)+N19+N20)*23.5+(SUMPRODUCT(B3:B7,H3:H7))+(SUMPRODUCT(B9:B33,H9:H33))+SUMPRODUCT(B38:B42,E38:E42)+SUMPRODUCT(B44:B68,E44:E68)</f>
        <v>7287.375</v>
      </c>
      <c r="O29" s="48" t="s">
        <v>22</v>
      </c>
    </row>
    <row r="30" spans="1:15" ht="19.5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38"/>
      <c r="H30" s="27"/>
      <c r="I30" s="27"/>
      <c r="J30" s="19"/>
      <c r="K30" s="40" t="s">
        <v>38</v>
      </c>
      <c r="L30" s="19"/>
      <c r="M30" s="21"/>
      <c r="N30" s="21"/>
      <c r="O30" s="48"/>
    </row>
    <row r="31" spans="1:15" ht="19.5" customHeight="1">
      <c r="A31" s="47">
        <v>3</v>
      </c>
      <c r="B31" s="18">
        <f>B32+1.75</f>
        <v>6.875</v>
      </c>
      <c r="C31" s="26"/>
      <c r="D31" s="38"/>
      <c r="E31" s="27"/>
      <c r="F31" s="19"/>
      <c r="G31" s="4" t="s">
        <v>53</v>
      </c>
      <c r="H31" s="5">
        <v>50.1</v>
      </c>
      <c r="I31" s="27"/>
      <c r="J31" s="19"/>
      <c r="K31" s="28" t="s">
        <v>24</v>
      </c>
      <c r="L31" s="28">
        <v>9800</v>
      </c>
      <c r="M31" s="28" t="s">
        <v>22</v>
      </c>
      <c r="N31" s="28">
        <v>9800</v>
      </c>
      <c r="O31" s="49" t="s">
        <v>22</v>
      </c>
    </row>
    <row r="32" spans="1:15" ht="19.5" customHeight="1">
      <c r="A32" s="47">
        <v>2</v>
      </c>
      <c r="B32" s="18">
        <f>B33+1.75</f>
        <v>5.125</v>
      </c>
      <c r="C32" s="26"/>
      <c r="D32" s="4" t="s">
        <v>62</v>
      </c>
      <c r="E32" s="5">
        <v>50</v>
      </c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19.5" customHeight="1" thickBot="1">
      <c r="A33" s="47">
        <v>1</v>
      </c>
      <c r="B33" s="18">
        <f>1.5+1+(1.75/2)</f>
        <v>3.375</v>
      </c>
      <c r="C33" s="26"/>
      <c r="D33" s="7"/>
      <c r="E33" s="8"/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6.5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6.5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19.5" customHeight="1" thickBot="1">
      <c r="A36" s="69" t="s">
        <v>35</v>
      </c>
      <c r="B36" s="70"/>
      <c r="C36" s="70"/>
      <c r="D36" s="70"/>
      <c r="E36" s="70"/>
      <c r="F36" s="71" t="s">
        <v>33</v>
      </c>
      <c r="G36" s="70"/>
      <c r="H36" s="70"/>
      <c r="I36" s="70"/>
      <c r="J36" s="70"/>
      <c r="K36" s="63" t="s">
        <v>4</v>
      </c>
      <c r="L36" s="64"/>
      <c r="M36" s="64"/>
      <c r="N36" s="64"/>
      <c r="O36" s="64"/>
    </row>
    <row r="37" spans="1:15" s="17" customFormat="1" ht="52.5">
      <c r="A37" s="41" t="s">
        <v>5</v>
      </c>
      <c r="B37" s="42" t="s">
        <v>11</v>
      </c>
      <c r="C37" s="43"/>
      <c r="D37" s="66" t="s">
        <v>31</v>
      </c>
      <c r="E37" s="67"/>
      <c r="F37" s="44"/>
      <c r="G37" s="65" t="s">
        <v>32</v>
      </c>
      <c r="H37" s="68"/>
      <c r="I37" s="43"/>
      <c r="J37" s="57"/>
      <c r="K37" s="57"/>
      <c r="L37" s="57"/>
      <c r="M37" s="57"/>
      <c r="N37" s="57"/>
      <c r="O37" s="25"/>
    </row>
    <row r="38" spans="1:15" ht="19.5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19.5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19.5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19.5" customHeight="1">
      <c r="A41" s="47">
        <v>27</v>
      </c>
      <c r="B41" s="18">
        <f>B42+1.75</f>
        <v>49.875</v>
      </c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7"/>
    </row>
    <row r="42" spans="1:15" ht="19.5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19"/>
      <c r="H42" s="6" t="s">
        <v>25</v>
      </c>
      <c r="I42" s="19"/>
      <c r="J42" s="19"/>
      <c r="K42" s="19"/>
      <c r="L42" s="19"/>
      <c r="M42" s="19"/>
      <c r="N42" s="19"/>
      <c r="O42" s="27"/>
    </row>
    <row r="43" spans="1:15" ht="19.5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19.5" customHeight="1">
      <c r="A44" s="47">
        <v>25</v>
      </c>
      <c r="B44" s="18">
        <f aca="true" t="shared" si="1" ref="B44:B65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19.5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 t="s">
        <v>25</v>
      </c>
      <c r="I45" s="27"/>
      <c r="J45" s="19"/>
      <c r="K45" s="19"/>
      <c r="L45" s="19"/>
      <c r="M45" s="19"/>
      <c r="N45" s="19"/>
      <c r="O45" s="27"/>
    </row>
    <row r="46" spans="1:15" ht="19.5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19.5" customHeight="1">
      <c r="A47" s="47">
        <v>22</v>
      </c>
      <c r="B47" s="18">
        <f t="shared" si="1"/>
        <v>40.125</v>
      </c>
      <c r="C47" s="26"/>
      <c r="D47" s="4"/>
      <c r="E47" s="5"/>
      <c r="F47" s="19"/>
      <c r="G47" s="4" t="s">
        <v>54</v>
      </c>
      <c r="H47" s="5">
        <v>5</v>
      </c>
      <c r="I47" s="27"/>
      <c r="J47" s="19"/>
      <c r="K47" s="19"/>
      <c r="L47" s="19"/>
      <c r="M47" s="19"/>
      <c r="N47" s="19"/>
      <c r="O47" s="27"/>
    </row>
    <row r="48" spans="1:15" ht="19.5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19.5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19.5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/>
      <c r="H50" s="5"/>
      <c r="I50" s="27"/>
      <c r="J50" s="19"/>
      <c r="K50" s="19"/>
      <c r="L50" s="19"/>
      <c r="M50" s="19"/>
      <c r="N50" s="19"/>
      <c r="O50" s="27"/>
    </row>
    <row r="51" spans="1:15" ht="19.5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19.5" customHeight="1">
      <c r="A52" s="47">
        <v>17</v>
      </c>
      <c r="B52" s="18">
        <f t="shared" si="1"/>
        <v>31.375</v>
      </c>
      <c r="C52" s="26"/>
      <c r="D52" s="4" t="s">
        <v>49</v>
      </c>
      <c r="E52" s="5">
        <v>0</v>
      </c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19.5" customHeight="1">
      <c r="A53" s="47">
        <v>16</v>
      </c>
      <c r="B53" s="18">
        <f t="shared" si="1"/>
        <v>29.625</v>
      </c>
      <c r="C53" s="26"/>
      <c r="D53" s="4" t="s">
        <v>50</v>
      </c>
      <c r="E53" s="5" t="s">
        <v>25</v>
      </c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19.5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19.5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19.5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19.5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19.5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19.5" customHeight="1">
      <c r="A59" s="47">
        <v>10</v>
      </c>
      <c r="B59" s="18">
        <f t="shared" si="1"/>
        <v>19.125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19.5" customHeight="1">
      <c r="A60" s="47">
        <v>9</v>
      </c>
      <c r="B60" s="18">
        <f t="shared" si="1"/>
        <v>17.375</v>
      </c>
      <c r="C60" s="26"/>
      <c r="D60" s="4" t="s">
        <v>51</v>
      </c>
      <c r="E60" s="5">
        <v>5</v>
      </c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19.5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19.5" customHeight="1">
      <c r="A62" s="47">
        <v>7</v>
      </c>
      <c r="B62" s="18">
        <f t="shared" si="1"/>
        <v>13.875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19.5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19.5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19.5" customHeight="1">
      <c r="A65" s="47">
        <v>4</v>
      </c>
      <c r="B65" s="18">
        <f t="shared" si="1"/>
        <v>8.625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19.5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19.5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19.5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19.5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19.5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9" ht="19.5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/>
  <pageMargins left="0.75" right="0.75" top="1" bottom="1" header="0.5" footer="0.5"/>
  <pageSetup fitToHeight="0" fitToWidth="1" orientation="landscape" scale="6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Jim Roberts</cp:lastModifiedBy>
  <cp:lastPrinted>2005-09-12T15:24:59Z</cp:lastPrinted>
  <dcterms:created xsi:type="dcterms:W3CDTF">2005-09-10T21:43:21Z</dcterms:created>
  <dcterms:modified xsi:type="dcterms:W3CDTF">2012-10-11T15:28:48Z</dcterms:modified>
  <cp:category/>
  <cp:version/>
  <cp:contentType/>
  <cp:contentStatus/>
</cp:coreProperties>
</file>